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wm\Documents\HMR\Pipeline_historical_versions\pipeline_historical_versions\Outputs\2015HMRUpdate\"/>
    </mc:Choice>
  </mc:AlternateContent>
  <xr:revisionPtr revIDLastSave="0" documentId="13_ncr:40009_{0CCDE39E-B854-4230-9A8E-043F92C6E5BB}" xr6:coauthVersionLast="46" xr6:coauthVersionMax="46" xr10:uidLastSave="{00000000-0000-0000-0000-000000000000}"/>
  <bookViews>
    <workbookView xWindow="-110" yWindow="-110" windowWidth="19420" windowHeight="10420" activeTab="3"/>
  </bookViews>
  <sheets>
    <sheet name="Summary" sheetId="2" r:id="rId1"/>
    <sheet name="Acronyms and Nomenclature" sheetId="3" r:id="rId2"/>
    <sheet name="Field Descriptions" sheetId="4" r:id="rId3"/>
    <sheet name="Data" sheetId="1" r:id="rId4"/>
  </sheets>
  <externalReferences>
    <externalReference r:id="rId5"/>
    <externalReference r:id="rId6"/>
  </externalReferences>
  <definedNames>
    <definedName name="_xlnm._FilterDatabase" localSheetId="3" hidden="1">Data!$A$1:$P$385</definedName>
    <definedName name="_xlnm.Database" localSheetId="2">#REF!</definedName>
    <definedName name="_xlnm.Database">#REF!</definedName>
  </definedNames>
  <calcPr calcId="0"/>
</workbook>
</file>

<file path=xl/calcChain.xml><?xml version="1.0" encoding="utf-8"?>
<calcChain xmlns="http://schemas.openxmlformats.org/spreadsheetml/2006/main">
  <c r="O15" i="1" l="1"/>
  <c r="O187" i="1"/>
  <c r="N40" i="1"/>
  <c r="N270" i="1"/>
  <c r="N253" i="1"/>
  <c r="N12" i="1"/>
  <c r="N237" i="1"/>
  <c r="N158" i="1"/>
  <c r="N175" i="1"/>
  <c r="N271" i="1"/>
  <c r="N206" i="1"/>
  <c r="N136" i="1"/>
  <c r="N174" i="1"/>
  <c r="N69" i="1"/>
  <c r="N205" i="1"/>
  <c r="N273" i="1"/>
  <c r="N221" i="1"/>
  <c r="N331" i="1"/>
  <c r="N274" i="1"/>
  <c r="N159" i="1"/>
  <c r="N137" i="1"/>
  <c r="N312" i="1"/>
  <c r="N186" i="1"/>
  <c r="N177" i="1"/>
  <c r="N160" i="1"/>
  <c r="N189" i="1"/>
  <c r="N239" i="1"/>
  <c r="N209" i="1"/>
  <c r="N101" i="1"/>
  <c r="N213" i="1"/>
  <c r="N278" i="1"/>
  <c r="N240" i="1"/>
  <c r="N187" i="1"/>
  <c r="N169" i="1"/>
  <c r="N316" i="1"/>
  <c r="N148" i="1"/>
  <c r="N321" i="1"/>
  <c r="N22" i="1"/>
  <c r="N178" i="1"/>
  <c r="N314" i="1"/>
  <c r="N250" i="1"/>
  <c r="N230" i="1"/>
  <c r="N143" i="1"/>
  <c r="N233" i="1"/>
  <c r="N163" i="1"/>
  <c r="N123" i="1"/>
  <c r="N149" i="1"/>
  <c r="N267" i="1"/>
  <c r="N290" i="1"/>
  <c r="N129" i="1"/>
  <c r="N157" i="1"/>
  <c r="N9" i="1"/>
  <c r="N117" i="1"/>
  <c r="N62" i="1"/>
  <c r="N192" i="1"/>
  <c r="N297" i="1"/>
  <c r="N45" i="1"/>
  <c r="N255" i="1"/>
  <c r="N246" i="1"/>
  <c r="N229" i="1"/>
  <c r="N217" i="1"/>
  <c r="N146" i="1"/>
  <c r="N243" i="1"/>
  <c r="N164" i="1"/>
  <c r="N276" i="1"/>
  <c r="N195" i="1"/>
  <c r="N118" i="1"/>
  <c r="N277" i="1"/>
  <c r="N134" i="1"/>
  <c r="N16" i="1"/>
  <c r="N279" i="1"/>
  <c r="N19" i="1"/>
  <c r="N247" i="1"/>
  <c r="N197" i="1"/>
  <c r="N260" i="1"/>
  <c r="N218" i="1"/>
  <c r="N21" i="1"/>
  <c r="N225" i="1"/>
  <c r="N318" i="1"/>
  <c r="N334" i="1"/>
  <c r="N170" i="1"/>
  <c r="N301" i="1"/>
  <c r="N261" i="1"/>
  <c r="N251" i="1"/>
  <c r="N199" i="1"/>
  <c r="N281" i="1"/>
  <c r="N252" i="1"/>
  <c r="N179" i="1"/>
  <c r="N200" i="1"/>
  <c r="N317" i="1"/>
  <c r="N289" i="1"/>
  <c r="N269" i="1"/>
  <c r="N307" i="1"/>
  <c r="N201" i="1"/>
  <c r="N228" i="1"/>
  <c r="N202" i="1"/>
  <c r="N262" i="1"/>
  <c r="N263" i="1"/>
  <c r="N322" i="1"/>
  <c r="N293" i="1"/>
  <c r="N325" i="1"/>
  <c r="N38" i="1"/>
  <c r="N154" i="1"/>
  <c r="N32" i="1"/>
  <c r="N241" i="1"/>
  <c r="N319" i="1"/>
  <c r="N304" i="1"/>
  <c r="N234" i="1"/>
  <c r="N155" i="1"/>
  <c r="N139" i="1"/>
  <c r="N120" i="1"/>
  <c r="N173" i="1"/>
  <c r="N305" i="1"/>
  <c r="N223" i="1"/>
  <c r="N320" i="1"/>
  <c r="N315" i="1"/>
  <c r="N14" i="1"/>
  <c r="N110" i="1"/>
  <c r="N311" i="1"/>
  <c r="N235" i="1"/>
  <c r="N313" i="1"/>
  <c r="N89" i="1"/>
  <c r="N294" i="1"/>
  <c r="N93" i="1"/>
  <c r="N80" i="1"/>
  <c r="N142" i="1"/>
  <c r="M40" i="1"/>
  <c r="M270" i="1"/>
  <c r="M253" i="1"/>
  <c r="M12" i="1"/>
  <c r="M237" i="1"/>
  <c r="M158" i="1"/>
  <c r="M175" i="1"/>
  <c r="M271" i="1"/>
  <c r="M206" i="1"/>
  <c r="M136" i="1"/>
  <c r="M174" i="1"/>
  <c r="M69" i="1"/>
  <c r="M205" i="1"/>
  <c r="M273" i="1"/>
  <c r="M221" i="1"/>
  <c r="M331" i="1"/>
  <c r="M274" i="1"/>
  <c r="M159" i="1"/>
  <c r="M137" i="1"/>
  <c r="M312" i="1"/>
  <c r="M186" i="1"/>
  <c r="M177" i="1"/>
  <c r="M160" i="1"/>
  <c r="M189" i="1"/>
  <c r="M101" i="1"/>
  <c r="M213" i="1"/>
  <c r="M278" i="1"/>
  <c r="M240" i="1"/>
  <c r="M187" i="1"/>
  <c r="M169" i="1"/>
  <c r="M316" i="1"/>
  <c r="M148" i="1"/>
  <c r="M321" i="1"/>
  <c r="M22" i="1"/>
  <c r="M178" i="1"/>
  <c r="M314" i="1"/>
  <c r="M250" i="1"/>
  <c r="M230" i="1"/>
  <c r="M143" i="1"/>
  <c r="M233" i="1"/>
  <c r="M163" i="1"/>
  <c r="M123" i="1"/>
  <c r="M149" i="1"/>
  <c r="M267" i="1"/>
  <c r="M290" i="1"/>
  <c r="M129" i="1"/>
  <c r="M157" i="1"/>
  <c r="M9" i="1"/>
  <c r="M117" i="1"/>
  <c r="M62" i="1"/>
  <c r="M192" i="1"/>
  <c r="M297" i="1"/>
  <c r="M255" i="1"/>
  <c r="M246" i="1"/>
  <c r="M229" i="1"/>
  <c r="M217" i="1"/>
  <c r="M146" i="1"/>
  <c r="M243" i="1"/>
  <c r="M164" i="1"/>
  <c r="M276" i="1"/>
  <c r="M195" i="1"/>
  <c r="M277" i="1"/>
  <c r="M134" i="1"/>
  <c r="M16" i="1"/>
  <c r="M279" i="1"/>
  <c r="M19" i="1"/>
  <c r="M247" i="1"/>
  <c r="M197" i="1"/>
  <c r="M260" i="1"/>
  <c r="M218" i="1"/>
  <c r="M21" i="1"/>
  <c r="M225" i="1"/>
  <c r="M318" i="1"/>
  <c r="M334" i="1"/>
  <c r="M170" i="1"/>
  <c r="M301" i="1"/>
  <c r="M261" i="1"/>
  <c r="M251" i="1"/>
  <c r="M199" i="1"/>
  <c r="M281" i="1"/>
  <c r="M252" i="1"/>
  <c r="M179" i="1"/>
  <c r="M200" i="1"/>
  <c r="M317" i="1"/>
  <c r="M289" i="1"/>
  <c r="M269" i="1"/>
  <c r="M307" i="1"/>
  <c r="M201" i="1"/>
  <c r="M228" i="1"/>
  <c r="M202" i="1"/>
  <c r="M262" i="1"/>
  <c r="M263" i="1"/>
  <c r="M322" i="1"/>
  <c r="M293" i="1"/>
  <c r="M325" i="1"/>
  <c r="M154" i="1"/>
  <c r="M32" i="1"/>
  <c r="M241" i="1"/>
  <c r="M319" i="1"/>
  <c r="M304" i="1"/>
  <c r="M234" i="1"/>
  <c r="M155" i="1"/>
  <c r="M139" i="1"/>
  <c r="M120" i="1"/>
  <c r="M173" i="1"/>
  <c r="M305" i="1"/>
  <c r="M223" i="1"/>
  <c r="M320" i="1"/>
  <c r="M315" i="1"/>
  <c r="M14" i="1"/>
  <c r="M110" i="1"/>
  <c r="M311" i="1"/>
  <c r="M235" i="1"/>
  <c r="M313" i="1"/>
  <c r="M89" i="1"/>
  <c r="M294" i="1"/>
  <c r="M93" i="1"/>
  <c r="M80" i="1"/>
  <c r="M142" i="1"/>
  <c r="I354" i="1"/>
  <c r="J354" i="1"/>
  <c r="I384" i="1"/>
  <c r="J384" i="1"/>
  <c r="I385" i="1"/>
  <c r="J385" i="1"/>
  <c r="I15" i="1"/>
  <c r="J15" i="1"/>
  <c r="I50" i="1"/>
  <c r="J50" i="1"/>
  <c r="I112" i="1"/>
  <c r="J112" i="1"/>
  <c r="I71" i="1"/>
  <c r="J71" i="1"/>
  <c r="I48" i="1"/>
  <c r="J48" i="1"/>
  <c r="I66" i="1"/>
  <c r="J66" i="1"/>
  <c r="I24" i="1"/>
  <c r="J24" i="1"/>
  <c r="I94" i="1"/>
  <c r="J94" i="1"/>
  <c r="I34" i="1"/>
  <c r="J34" i="1"/>
  <c r="I18" i="1"/>
  <c r="J18" i="1"/>
  <c r="I49" i="1"/>
  <c r="J49" i="1"/>
  <c r="I35" i="1"/>
  <c r="J35" i="1"/>
  <c r="I70" i="1"/>
  <c r="J70" i="1"/>
  <c r="I100" i="1"/>
  <c r="J100" i="1"/>
  <c r="I31" i="1"/>
  <c r="J31" i="1"/>
  <c r="I237" i="1"/>
  <c r="J237" i="1"/>
  <c r="I136" i="1"/>
  <c r="J136" i="1"/>
  <c r="I273" i="1"/>
  <c r="J273" i="1"/>
  <c r="I137" i="1"/>
  <c r="J137" i="1"/>
  <c r="I186" i="1"/>
  <c r="J186" i="1"/>
  <c r="I198" i="1"/>
  <c r="J198" i="1"/>
  <c r="I170" i="1"/>
  <c r="J170" i="1"/>
</calcChain>
</file>

<file path=xl/sharedStrings.xml><?xml version="1.0" encoding="utf-8"?>
<sst xmlns="http://schemas.openxmlformats.org/spreadsheetml/2006/main" count="3644" uniqueCount="1453">
  <si>
    <t>FERC_docket</t>
  </si>
  <si>
    <t>Status</t>
  </si>
  <si>
    <t>Capacity</t>
  </si>
  <si>
    <t>Project_name</t>
  </si>
  <si>
    <t>State</t>
  </si>
  <si>
    <t>County</t>
  </si>
  <si>
    <t>Project_developer</t>
  </si>
  <si>
    <t>Developer_type</t>
  </si>
  <si>
    <t>Project_type</t>
  </si>
  <si>
    <t>PSH_water_source_type</t>
  </si>
  <si>
    <t>Project_subcat2</t>
  </si>
  <si>
    <t>P-13163</t>
  </si>
  <si>
    <t>Issued Exemption</t>
  </si>
  <si>
    <t>Pine Creek Mine</t>
  </si>
  <si>
    <t>CA</t>
  </si>
  <si>
    <t>Inyo</t>
  </si>
  <si>
    <t xml:space="preserve">BISHOP TUNGSTEN DEVELOPMENT, LLC   </t>
  </si>
  <si>
    <t>Private non-utility</t>
  </si>
  <si>
    <t>CH</t>
  </si>
  <si>
    <t>Conduit</t>
  </si>
  <si>
    <t>CD15-4</t>
  </si>
  <si>
    <t>Newside Check on Central Main Canal In-Conduit Hydroelectric Project</t>
  </si>
  <si>
    <t>Imperial</t>
  </si>
  <si>
    <t>Imperial Irrigation District</t>
  </si>
  <si>
    <t>Political subdivision</t>
  </si>
  <si>
    <t>P-13652</t>
  </si>
  <si>
    <t>Potter Creek</t>
  </si>
  <si>
    <t>MT</t>
  </si>
  <si>
    <t>Flathead</t>
  </si>
  <si>
    <t>Gary E. Hall and Rita C. Hall</t>
  </si>
  <si>
    <t>CD14-1</t>
  </si>
  <si>
    <t>U Canal Hydro #2 Project</t>
  </si>
  <si>
    <t>ID</t>
  </si>
  <si>
    <t>Jerome</t>
  </si>
  <si>
    <t>North Side Canal Company, Ltd.</t>
  </si>
  <si>
    <t>P-14069</t>
  </si>
  <si>
    <t xml:space="preserve">Puu Lua </t>
  </si>
  <si>
    <t>HI</t>
  </si>
  <si>
    <t>Kaua'i</t>
  </si>
  <si>
    <t>Konohiki Hydro Power, LLC</t>
  </si>
  <si>
    <t>P-14294</t>
  </si>
  <si>
    <t xml:space="preserve">MARY TAYLOR                        </t>
  </si>
  <si>
    <t>Teton</t>
  </si>
  <si>
    <t xml:space="preserve">TURNBULL HYDRO, LLC.               </t>
  </si>
  <si>
    <t>CD15-20</t>
  </si>
  <si>
    <t>Loma Rica Hydroelectric Station In-Conduit Hydroelectric Project</t>
  </si>
  <si>
    <t>Nevada</t>
  </si>
  <si>
    <t>Nevada Irrigation District</t>
  </si>
  <si>
    <t>P-14343</t>
  </si>
  <si>
    <t>Harvey Gap 400 Hydroelectric Project</t>
  </si>
  <si>
    <t>CO</t>
  </si>
  <si>
    <t>Garfield</t>
  </si>
  <si>
    <t>Silt Water Conservancy District</t>
  </si>
  <si>
    <t>P-14404</t>
  </si>
  <si>
    <t>Grandsen</t>
  </si>
  <si>
    <t>Ventura</t>
  </si>
  <si>
    <t>Calleguas Municipal Water District</t>
  </si>
  <si>
    <t>P-13356</t>
  </si>
  <si>
    <t>Slatersville</t>
  </si>
  <si>
    <t>RI</t>
  </si>
  <si>
    <t>Providence</t>
  </si>
  <si>
    <t>Slatersville Hydro, LLC</t>
  </si>
  <si>
    <t>Non-Powered Dam</t>
  </si>
  <si>
    <t>CD15-16</t>
  </si>
  <si>
    <t>Filaree Check on Westside Main Canal In-Conduit Hydroelectric Project</t>
  </si>
  <si>
    <t>P-14580</t>
  </si>
  <si>
    <t xml:space="preserve">MOJAVE SIPHONE POWERPLANT          </t>
  </si>
  <si>
    <t>Los Angeles</t>
  </si>
  <si>
    <t>CALIFORNIA DEPT-WTR RESOURCES</t>
  </si>
  <si>
    <t>CD15-6</t>
  </si>
  <si>
    <t>Tuberrose Check on Westside Main Canal In-Conduit Hydroelectric Project</t>
  </si>
  <si>
    <t>CD15-1*</t>
  </si>
  <si>
    <t>Waterman Turnout In-Conduit Hydroelectric Project</t>
  </si>
  <si>
    <t>San Bernardino</t>
  </si>
  <si>
    <t>San Bernardino Valley Municpal Water District</t>
  </si>
  <si>
    <t>CD14-16</t>
  </si>
  <si>
    <t>Tank 3 In-conduit Hydroelectric Project</t>
  </si>
  <si>
    <t>El Dorado</t>
  </si>
  <si>
    <t>El Dorado Irrigation District</t>
  </si>
  <si>
    <t>CD15-23</t>
  </si>
  <si>
    <t>M7W Pressure Reducing Station Hydroelectric Project</t>
  </si>
  <si>
    <t>Los Angeles County Public Works</t>
  </si>
  <si>
    <t>Municipal</t>
  </si>
  <si>
    <t>P-14447</t>
  </si>
  <si>
    <t xml:space="preserve">CRESCENT STREET                    </t>
  </si>
  <si>
    <t>MA</t>
  </si>
  <si>
    <t>Worcester</t>
  </si>
  <si>
    <t xml:space="preserve">L.S. STARRETT COMPANY              </t>
  </si>
  <si>
    <t>Industrial</t>
  </si>
  <si>
    <t>P-14297</t>
  </si>
  <si>
    <t>Gold Run Pipeline Small Hydroelectric Project</t>
  </si>
  <si>
    <t>Placer</t>
  </si>
  <si>
    <t>Placer County Water Agency</t>
  </si>
  <si>
    <t>P-13714</t>
  </si>
  <si>
    <t xml:space="preserve">TANK 7 IN-CONDUIT                  </t>
  </si>
  <si>
    <t xml:space="preserve">El Dorado </t>
  </si>
  <si>
    <t>EL DORADO IRRIGATION DISTRICT  (CA)</t>
  </si>
  <si>
    <t>CD15-17</t>
  </si>
  <si>
    <t>Fulton Hydropower Project</t>
  </si>
  <si>
    <t>Custer</t>
  </si>
  <si>
    <t>Gordon Fulton</t>
  </si>
  <si>
    <t>CD15-33</t>
  </si>
  <si>
    <t>Sherard Hydroelectric Generation Facility</t>
  </si>
  <si>
    <t>WY</t>
  </si>
  <si>
    <t>Laramie</t>
  </si>
  <si>
    <t>The City of Cheyenne, Board of Public Utilities</t>
  </si>
  <si>
    <t>CD15-12</t>
  </si>
  <si>
    <t>Drop 2 on Central Drain In-Conduit Hydroelectric Project</t>
  </si>
  <si>
    <t>CD15-5</t>
  </si>
  <si>
    <t>Rockwood Heading on Central Main Canal In-Conduit Hydroelectric Project</t>
  </si>
  <si>
    <t>CD15-22</t>
  </si>
  <si>
    <t>Plant 134 Hydroelectric Project</t>
  </si>
  <si>
    <t>East Valley Water District</t>
  </si>
  <si>
    <t>CD15-30</t>
  </si>
  <si>
    <t>Perdue Hydroelectric Project</t>
  </si>
  <si>
    <t>San Diego</t>
  </si>
  <si>
    <t>Sweetwater Authority</t>
  </si>
  <si>
    <t>P-14579</t>
  </si>
  <si>
    <t xml:space="preserve">ALAMO POWERPLANT                   </t>
  </si>
  <si>
    <t>P-14440</t>
  </si>
  <si>
    <t>Pendleton Well 2</t>
  </si>
  <si>
    <t>OR</t>
  </si>
  <si>
    <t>Umatilla</t>
  </si>
  <si>
    <t>City of Pendleton</t>
  </si>
  <si>
    <t>CD15-19</t>
  </si>
  <si>
    <t>Middle Ditch Hydroelectric Project</t>
  </si>
  <si>
    <t>Franklin</t>
  </si>
  <si>
    <t>Cub River Irrigation Company</t>
  </si>
  <si>
    <t>P-14406</t>
  </si>
  <si>
    <t>University Mound Reservoir</t>
  </si>
  <si>
    <t>San Francisco</t>
  </si>
  <si>
    <t>San Francisco Public Utilities Commission</t>
  </si>
  <si>
    <t>CD16-1</t>
  </si>
  <si>
    <t>Deep Creek Hydroelectric Project</t>
  </si>
  <si>
    <t>Mojave Water Agency</t>
  </si>
  <si>
    <t>CD15-8</t>
  </si>
  <si>
    <t>Check 4 on Central Main Canal In-Conduit Hydroelectric Project</t>
  </si>
  <si>
    <t>CD15-3</t>
  </si>
  <si>
    <t>Foxglove Check on Westside Main Canal In-Conduit Hydroelectric Project</t>
  </si>
  <si>
    <t>CD15-7</t>
  </si>
  <si>
    <t>Westside Main Canal Heading In-Conduit Hydroelectric Project</t>
  </si>
  <si>
    <t>P-14377</t>
  </si>
  <si>
    <t>Dividers Hydroelectric Project</t>
  </si>
  <si>
    <t>Mesa</t>
  </si>
  <si>
    <t>Grand Valley Irrigation Company</t>
  </si>
  <si>
    <t>CD15-9</t>
  </si>
  <si>
    <t>Check 8 on Westside Main Canal In-Conduit Hydroelectric Project</t>
  </si>
  <si>
    <t>CD15-18</t>
  </si>
  <si>
    <t>Soldier Canyon Micro Hydro Facility</t>
  </si>
  <si>
    <t>Larimer</t>
  </si>
  <si>
    <t>Soldier Canyon Filter Plant</t>
  </si>
  <si>
    <t>CD15-32</t>
  </si>
  <si>
    <t>Roemer Water Filtration Facility Hydroelectric Project</t>
  </si>
  <si>
    <t>West Valley Water District</t>
  </si>
  <si>
    <t>CD15-11</t>
  </si>
  <si>
    <t>Dahlia Check on Central Main Canal In-Conduit Hydroelectric Project</t>
  </si>
  <si>
    <t>P-12715</t>
  </si>
  <si>
    <t>Issued License</t>
  </si>
  <si>
    <t xml:space="preserve">JENNINGS RANDOLPH                  </t>
  </si>
  <si>
    <t>WV</t>
  </si>
  <si>
    <t>Garrett/Mineral</t>
  </si>
  <si>
    <t xml:space="preserve">FAIRLAWN HYDROELECTRIC CO,.LLC     </t>
  </si>
  <si>
    <t>P-13994</t>
  </si>
  <si>
    <t xml:space="preserve">HANCOCK CREEK                      </t>
  </si>
  <si>
    <t>WA</t>
  </si>
  <si>
    <t>King</t>
  </si>
  <si>
    <t>PUD NO 1 OF SNOHOMISH COUNTY   (WA)</t>
  </si>
  <si>
    <t>New Stream-Reach Development</t>
  </si>
  <si>
    <t>P-13351</t>
  </si>
  <si>
    <t xml:space="preserve">MARSEILLES LOCK &amp; DAM              </t>
  </si>
  <si>
    <t>IL</t>
  </si>
  <si>
    <t xml:space="preserve">LaSalle </t>
  </si>
  <si>
    <t xml:space="preserve">MARSEILLES LAND &amp; WATER COMPANY    </t>
  </si>
  <si>
    <t>P-13237</t>
  </si>
  <si>
    <t>Crocker</t>
  </si>
  <si>
    <t xml:space="preserve">WHITMAN RIVER DAM, INC.            </t>
  </si>
  <si>
    <t>P-13948</t>
  </si>
  <si>
    <t xml:space="preserve">CALLIGAN CREEK                     </t>
  </si>
  <si>
    <t>P-13702</t>
  </si>
  <si>
    <t>Grenada Lake</t>
  </si>
  <si>
    <t>MS</t>
  </si>
  <si>
    <t>Grenada</t>
  </si>
  <si>
    <t>Free Flow Power Missouri 2, LLC</t>
  </si>
  <si>
    <t>P-12740</t>
  </si>
  <si>
    <t xml:space="preserve">FLANNAGAN                          </t>
  </si>
  <si>
    <t>VA</t>
  </si>
  <si>
    <t>Dickenson</t>
  </si>
  <si>
    <t xml:space="preserve">JORDAN HYDROELECTRIC L.P.          </t>
  </si>
  <si>
    <t>P-13411</t>
  </si>
  <si>
    <t>Rokeby Lock &amp; Dam</t>
  </si>
  <si>
    <t>OH</t>
  </si>
  <si>
    <t>Morgan</t>
  </si>
  <si>
    <t>Free Flow Power Corporation</t>
  </si>
  <si>
    <t>P-13287</t>
  </si>
  <si>
    <t>Cannonsville</t>
  </si>
  <si>
    <t>NY</t>
  </si>
  <si>
    <t>Schoharie</t>
  </si>
  <si>
    <t>City of New York, New York</t>
  </si>
  <si>
    <t>P-14066</t>
  </si>
  <si>
    <t xml:space="preserve">GARTINA FALLS                      </t>
  </si>
  <si>
    <t>AK</t>
  </si>
  <si>
    <t>N/A</t>
  </si>
  <si>
    <t>INSIDE PASSAGE ELECTRIC COOPERATIVE</t>
  </si>
  <si>
    <t>Cooperative</t>
  </si>
  <si>
    <t>P-13739</t>
  </si>
  <si>
    <t>Braddock Locks and Dam</t>
  </si>
  <si>
    <t>PA</t>
  </si>
  <si>
    <t>Allegheny</t>
  </si>
  <si>
    <t>Lock+ Hydro Friends Fund XLII, LLC</t>
  </si>
  <si>
    <t>P-13214</t>
  </si>
  <si>
    <t>Ravenna</t>
  </si>
  <si>
    <t>KY</t>
  </si>
  <si>
    <t>Estill</t>
  </si>
  <si>
    <t>Lock 12 Hydro Partners, LLC</t>
  </si>
  <si>
    <t>P-13569</t>
  </si>
  <si>
    <t>Arrow Canyon Conduit Energy Recovery</t>
  </si>
  <si>
    <t>NV</t>
  </si>
  <si>
    <t>Clark</t>
  </si>
  <si>
    <t>Southern Nevada Water Authority</t>
  </si>
  <si>
    <t>P-12737</t>
  </si>
  <si>
    <t xml:space="preserve">GATHRIGHT                          </t>
  </si>
  <si>
    <t>Alleghany</t>
  </si>
  <si>
    <t>P-13953</t>
  </si>
  <si>
    <t>Lake Milton</t>
  </si>
  <si>
    <t>Mahoning County</t>
  </si>
  <si>
    <t>Mahoning Hydropower, LLC</t>
  </si>
  <si>
    <t>P-13704</t>
  </si>
  <si>
    <t>Arkabutla</t>
  </si>
  <si>
    <t>Tate and DeSoto</t>
  </si>
  <si>
    <t>P-13701</t>
  </si>
  <si>
    <t>Sardis Lake</t>
  </si>
  <si>
    <t>Panola</t>
  </si>
  <si>
    <t>P-13011</t>
  </si>
  <si>
    <t>Lake Shelbyville</t>
  </si>
  <si>
    <t>Shelby</t>
  </si>
  <si>
    <t>Shelbyville Hydro LLC</t>
  </si>
  <si>
    <t>P-13160</t>
  </si>
  <si>
    <t>Overton L&amp;D</t>
  </si>
  <si>
    <t>LA</t>
  </si>
  <si>
    <t>Rapides Parish</t>
  </si>
  <si>
    <t>Red River Hydro ,LLC</t>
  </si>
  <si>
    <t>P-12569</t>
  </si>
  <si>
    <t xml:space="preserve">ENLOE PROJECT                      </t>
  </si>
  <si>
    <t>Okanogan</t>
  </si>
  <si>
    <t>PUD NO 1 OF OKANOGAN COUNTY    (WA)</t>
  </si>
  <si>
    <t>P-12470</t>
  </si>
  <si>
    <t xml:space="preserve">BROKEN BOW RE-REGULATION DAM       </t>
  </si>
  <si>
    <t>OK</t>
  </si>
  <si>
    <t>McCurtain</t>
  </si>
  <si>
    <t xml:space="preserve">CITY OF BROKEN BOW                 </t>
  </si>
  <si>
    <t>P-2101</t>
  </si>
  <si>
    <t xml:space="preserve">UPPER AMERICAN RIVER               </t>
  </si>
  <si>
    <t>SACRAMENTO MUNICIPAL UTIL DIST</t>
  </si>
  <si>
    <t>PSH</t>
  </si>
  <si>
    <t>closed loop</t>
  </si>
  <si>
    <t>P-12478</t>
  </si>
  <si>
    <t xml:space="preserve">GIBSON DAM                         </t>
  </si>
  <si>
    <t>Teton and Lewis &amp; Clark</t>
  </si>
  <si>
    <t xml:space="preserve">GIBSON DAM HYDROELECTRIC CO.,LLC   </t>
  </si>
  <si>
    <t>P-13404</t>
  </si>
  <si>
    <t>Beverly Lock &amp; Dam</t>
  </si>
  <si>
    <t>Washington</t>
  </si>
  <si>
    <t>P-13213</t>
  </si>
  <si>
    <t>Heidelberg</t>
  </si>
  <si>
    <t>Lee</t>
  </si>
  <si>
    <t>Lock 14 Hydro Partners, LLC</t>
  </si>
  <si>
    <t>P-12756</t>
  </si>
  <si>
    <t>Red River L&amp;D 3</t>
  </si>
  <si>
    <t>Natchieoehes</t>
  </si>
  <si>
    <t>Nelson Energy, LLC</t>
  </si>
  <si>
    <t>P-13123</t>
  </si>
  <si>
    <t xml:space="preserve">Eagle Mountain Pumped Storage      </t>
  </si>
  <si>
    <t>Riverside</t>
  </si>
  <si>
    <t xml:space="preserve">Eagle Crest Energy Company              </t>
  </si>
  <si>
    <t>P-13703</t>
  </si>
  <si>
    <t>Enid Lake</t>
  </si>
  <si>
    <t>Yalobusha</t>
  </si>
  <si>
    <t>P-13406</t>
  </si>
  <si>
    <t>Malta/MacConnelsville Lock and Dam</t>
  </si>
  <si>
    <t>P-14154</t>
  </si>
  <si>
    <t xml:space="preserve">LITTLE WOOD RIVER RANCH ll         </t>
  </si>
  <si>
    <t>Lincoln</t>
  </si>
  <si>
    <t xml:space="preserve">WILLIAM ARKOOSH                    </t>
  </si>
  <si>
    <t>P-13408</t>
  </si>
  <si>
    <t>Philo Lock &amp; Dam</t>
  </si>
  <si>
    <t>Muskingum</t>
  </si>
  <si>
    <t>Issued LOPP</t>
  </si>
  <si>
    <t>Shavano Falls</t>
  </si>
  <si>
    <t>Montrose</t>
  </si>
  <si>
    <t>Uncompahgre Valley Water Users</t>
  </si>
  <si>
    <t>Granby Dam</t>
  </si>
  <si>
    <t>Grand</t>
  </si>
  <si>
    <t>Northern Water Conservancy District</t>
  </si>
  <si>
    <t>Issued Preliminary Lease</t>
  </si>
  <si>
    <t>Helena Valley Pumping Plant</t>
  </si>
  <si>
    <t>Broadwater</t>
  </si>
  <si>
    <t>Helena Valley Irrigation District</t>
  </si>
  <si>
    <t>South Canal (Drop 5)</t>
  </si>
  <si>
    <t>Uncompahgre Valley Water Users Association</t>
  </si>
  <si>
    <t>South Canal (Drop 4)</t>
  </si>
  <si>
    <t>Spanish Fork Flow Control Structure</t>
  </si>
  <si>
    <t>UT</t>
  </si>
  <si>
    <t>Utah</t>
  </si>
  <si>
    <t>Central Utah Water Conservancy District, Strawberry Water Users Association and South Utah Valley Electric Service District</t>
  </si>
  <si>
    <t>Caballo Dam</t>
  </si>
  <si>
    <t>NM</t>
  </si>
  <si>
    <t>New Mexico</t>
  </si>
  <si>
    <t>HydroPower Capital</t>
  </si>
  <si>
    <t>South Canal (Drop 2)</t>
  </si>
  <si>
    <t>Percheron Power, LLC, Uncompahgre Valley Water Users Association</t>
  </si>
  <si>
    <t>Yellowtail Afterbay</t>
  </si>
  <si>
    <t>Big Horn</t>
  </si>
  <si>
    <t>Crow Tribe</t>
  </si>
  <si>
    <t>Pueblo Dam</t>
  </si>
  <si>
    <t>Pueblo</t>
  </si>
  <si>
    <t>Southeastern Colorado Water Conservancy District, Colorado Springs Utilities, and Board of Water Works of Pueblo, Colorad</t>
  </si>
  <si>
    <t>P-13842</t>
  </si>
  <si>
    <t>Issued Preliminary Permit</t>
  </si>
  <si>
    <t xml:space="preserve">WILD FLOWER PUMPED STORAGE         </t>
  </si>
  <si>
    <t>Pushmataha</t>
  </si>
  <si>
    <t xml:space="preserve">WILD FLOWER WATER, LLC             </t>
  </si>
  <si>
    <t>P-13705</t>
  </si>
  <si>
    <t>White Pine Pumped Storage</t>
  </si>
  <si>
    <t>White Pine</t>
  </si>
  <si>
    <t>White Pine Waterpower, LLC</t>
  </si>
  <si>
    <t>P-14370</t>
  </si>
  <si>
    <t xml:space="preserve">DEER CREEK                         </t>
  </si>
  <si>
    <t>Park</t>
  </si>
  <si>
    <t>WILLWOOD IRRIGATION DISTRICT   (WY)</t>
  </si>
  <si>
    <t>P-14638</t>
  </si>
  <si>
    <t>Las Vegas Wash</t>
  </si>
  <si>
    <t>Las Vegas Wash Hydro LLC</t>
  </si>
  <si>
    <t>P-13586</t>
  </si>
  <si>
    <t xml:space="preserve">LOWER PINE CREEK CANYON            </t>
  </si>
  <si>
    <t>P-14110</t>
  </si>
  <si>
    <t xml:space="preserve">BLACK CANYON                       </t>
  </si>
  <si>
    <t xml:space="preserve">BLACK CANYON HYDRO, LLC            </t>
  </si>
  <si>
    <t>P-14613</t>
  </si>
  <si>
    <t>Weed Heights Pumped Storage</t>
  </si>
  <si>
    <t>Lyon</t>
  </si>
  <si>
    <t xml:space="preserve">Green Energy Storage  </t>
  </si>
  <si>
    <t>P-14544</t>
  </si>
  <si>
    <t>Vandenburg West</t>
  </si>
  <si>
    <t>Santa Barbara</t>
  </si>
  <si>
    <t xml:space="preserve">HGE Energy Storage 1 LLC_x000D_
</t>
  </si>
  <si>
    <t>open loop (ocean)</t>
  </si>
  <si>
    <t>P-14583</t>
  </si>
  <si>
    <t xml:space="preserve">CAUGHDENOY LOCK HYDRO              </t>
  </si>
  <si>
    <t>Onondaga County</t>
  </si>
  <si>
    <t xml:space="preserve">ECOSPONSIBLE, INC.                 </t>
  </si>
  <si>
    <t>P-14503</t>
  </si>
  <si>
    <t xml:space="preserve">KERN RIVER DROP 2 &amp; 3              </t>
  </si>
  <si>
    <t>Kern</t>
  </si>
  <si>
    <t xml:space="preserve">ARCHON ENERGY 1, INC               </t>
  </si>
  <si>
    <t>P-12966</t>
  </si>
  <si>
    <t xml:space="preserve">LAKE POWELL PIPELINE (PS&amp;CON)      </t>
  </si>
  <si>
    <t>Salt Lake</t>
  </si>
  <si>
    <t xml:space="preserve">UTAH BOARD OF WATER RESOURCES      </t>
  </si>
  <si>
    <t xml:space="preserve">open loop </t>
  </si>
  <si>
    <t>P-13881</t>
  </si>
  <si>
    <t xml:space="preserve">BEAR CREEK                         </t>
  </si>
  <si>
    <t>Clatsop</t>
  </si>
  <si>
    <t xml:space="preserve">CITY OF ASTORIA, OR                </t>
  </si>
  <si>
    <t>P-14529</t>
  </si>
  <si>
    <t xml:space="preserve">AMMONOOSUC WATER                   </t>
  </si>
  <si>
    <t>NH</t>
  </si>
  <si>
    <t>Coos</t>
  </si>
  <si>
    <t xml:space="preserve">CITY OF BERLIN, BERLIN WATER WORKS </t>
  </si>
  <si>
    <t>P-14125</t>
  </si>
  <si>
    <t xml:space="preserve">CROSS MOUNTAIN PUMPED STORAGE      </t>
  </si>
  <si>
    <t>TN</t>
  </si>
  <si>
    <t>Campbell</t>
  </si>
  <si>
    <t xml:space="preserve">RELIABLE STORAGE 1, LLC.           </t>
  </si>
  <si>
    <t>P-14679</t>
  </si>
  <si>
    <t xml:space="preserve">SILVER CREEK PUMPED STORAGE        </t>
  </si>
  <si>
    <t>Schuylkill</t>
  </si>
  <si>
    <t xml:space="preserve">VIRTERRAS HYDRO POWER INC.         </t>
  </si>
  <si>
    <t>closed loop (NonPowered Dam)</t>
  </si>
  <si>
    <t>P-14351</t>
  </si>
  <si>
    <t xml:space="preserve">P.E. 46A WASTEWAY                  </t>
  </si>
  <si>
    <t>Grant</t>
  </si>
  <si>
    <t xml:space="preserve">GRAND COULEE HYDRO AUTHORITY       </t>
  </si>
  <si>
    <t>P-13954</t>
  </si>
  <si>
    <t xml:space="preserve">BERLIN LAKE                        </t>
  </si>
  <si>
    <t>Mahoning</t>
  </si>
  <si>
    <t xml:space="preserve">MAHONING HYDROPOWER, LLC           </t>
  </si>
  <si>
    <t>P-14612</t>
  </si>
  <si>
    <t>New Summit Pumped Storage Project</t>
  </si>
  <si>
    <t>Summit</t>
  </si>
  <si>
    <t>New Summit Hydro, LLC</t>
  </si>
  <si>
    <t>P-14443</t>
  </si>
  <si>
    <t xml:space="preserve">CONSOLIDATED IRRIGATION GLENDALE   </t>
  </si>
  <si>
    <t xml:space="preserve">CONSOLIDATED IRRIGATION COMPANY    </t>
  </si>
  <si>
    <t>P-14376</t>
  </si>
  <si>
    <t xml:space="preserve">CAVE RUN DAM                       </t>
  </si>
  <si>
    <t>Rowan</t>
  </si>
  <si>
    <t xml:space="preserve">CAVE RUN ENERGY, LLC               </t>
  </si>
  <si>
    <t>P-13650</t>
  </si>
  <si>
    <t xml:space="preserve">MISSISSIPPI RIVER LOCK AND DAM NO. </t>
  </si>
  <si>
    <t>MO</t>
  </si>
  <si>
    <t>Adams</t>
  </si>
  <si>
    <t xml:space="preserve">LOCK+HYDRO FRIENDS FUND XXXII      </t>
  </si>
  <si>
    <t>P-14108</t>
  </si>
  <si>
    <t xml:space="preserve">MISSISSIPPI RIVER LOCK AND DAM 15  </t>
  </si>
  <si>
    <t>IA</t>
  </si>
  <si>
    <t>Minnehaha</t>
  </si>
  <si>
    <t xml:space="preserve">WESTERN MINNESOTA MUN PWR AGNY     </t>
  </si>
  <si>
    <t>P-14124</t>
  </si>
  <si>
    <t xml:space="preserve">HORSESHOE MOUNTAIN PUMPED STORAGE  </t>
  </si>
  <si>
    <t>Claiborne</t>
  </si>
  <si>
    <t>P-14316</t>
  </si>
  <si>
    <t xml:space="preserve">PEC 1973 DROP                      </t>
  </si>
  <si>
    <t>P-14472</t>
  </si>
  <si>
    <t>River Mountain Advanced Pumped Storage</t>
  </si>
  <si>
    <t>AR</t>
  </si>
  <si>
    <t>Logan</t>
  </si>
  <si>
    <t>Control Technologies Inc.</t>
  </si>
  <si>
    <t>open loop</t>
  </si>
  <si>
    <t>P-14380</t>
  </si>
  <si>
    <t xml:space="preserve">PINTO DAM                          </t>
  </si>
  <si>
    <t>P-14462</t>
  </si>
  <si>
    <t xml:space="preserve">CERESCO                            </t>
  </si>
  <si>
    <t>MI</t>
  </si>
  <si>
    <t>Calhoun</t>
  </si>
  <si>
    <t xml:space="preserve">CERESCO HYDROELECTRIC DAM, LLC.    </t>
  </si>
  <si>
    <t>P-14265</t>
  </si>
  <si>
    <t xml:space="preserve">BARREN RIVER                       </t>
  </si>
  <si>
    <t>Barren</t>
  </si>
  <si>
    <t xml:space="preserve">FFP PROJECT 94, LLC                </t>
  </si>
  <si>
    <t>P-14644</t>
  </si>
  <si>
    <t>Peoples Weir</t>
  </si>
  <si>
    <t>Kings</t>
  </si>
  <si>
    <t>Kings River Conservation District</t>
  </si>
  <si>
    <t>P-14218</t>
  </si>
  <si>
    <t xml:space="preserve">CARLYLE LAKE                       </t>
  </si>
  <si>
    <t>Clinton</t>
  </si>
  <si>
    <t xml:space="preserve">FFP PROJECT 90, LLC.               </t>
  </si>
  <si>
    <t>P-14382</t>
  </si>
  <si>
    <t xml:space="preserve">BLACK MOUNTAIN PUMPED STORAGE      </t>
  </si>
  <si>
    <t>Mineral</t>
  </si>
  <si>
    <t xml:space="preserve">BLACK MOUNTAIN HYDRO, LLC          </t>
  </si>
  <si>
    <t>P-14615</t>
  </si>
  <si>
    <t xml:space="preserve">WILLIAM BACON OLIVER               </t>
  </si>
  <si>
    <t>AL</t>
  </si>
  <si>
    <t>Tuscaloosa</t>
  </si>
  <si>
    <t xml:space="preserve">FFP PROJECT 97, LLC                </t>
  </si>
  <si>
    <t>P-14150</t>
  </si>
  <si>
    <t xml:space="preserve">BON AIR PUMPED STORAGE             </t>
  </si>
  <si>
    <t>White</t>
  </si>
  <si>
    <t>P-14559</t>
  </si>
  <si>
    <t xml:space="preserve">SETTING POLE RAPIDS                </t>
  </si>
  <si>
    <t>P-14560</t>
  </si>
  <si>
    <t>Francis E. Walter Dam and Reservoir</t>
  </si>
  <si>
    <t>Carbon</t>
  </si>
  <si>
    <t>Borough of Weatherly</t>
  </si>
  <si>
    <t>P-12429</t>
  </si>
  <si>
    <t xml:space="preserve">CLARK CANYON DAM                   </t>
  </si>
  <si>
    <t>Beaverhead</t>
  </si>
  <si>
    <t xml:space="preserve">CLARK CANYON HYDRO, LLC.           </t>
  </si>
  <si>
    <t>P-14660</t>
  </si>
  <si>
    <t xml:space="preserve">WHITE RIVER-LAKE TAPPS RESERVOIR   </t>
  </si>
  <si>
    <t>Pierce</t>
  </si>
  <si>
    <t xml:space="preserve">CASCADE WATER ALLIANCE             </t>
  </si>
  <si>
    <t>P-14543</t>
  </si>
  <si>
    <t xml:space="preserve">FORT ROSS PUMPED STORAGE           </t>
  </si>
  <si>
    <t>Sonoma</t>
  </si>
  <si>
    <t xml:space="preserve">HYDRO GREEN ENERGY,LLC.            </t>
  </si>
  <si>
    <t>P-13885</t>
  </si>
  <si>
    <t xml:space="preserve">TACOMA WATER SUPPLY                </t>
  </si>
  <si>
    <t xml:space="preserve">CITY OF TACOMA                (WA) </t>
  </si>
  <si>
    <t>P-14671</t>
  </si>
  <si>
    <t xml:space="preserve">SYMPHONY HYDRO                     </t>
  </si>
  <si>
    <t>MN</t>
  </si>
  <si>
    <t>Hennepin</t>
  </si>
  <si>
    <t xml:space="preserve">SYMPHONY HYDRO, LLC                </t>
  </si>
  <si>
    <t>P-14645</t>
  </si>
  <si>
    <t>Carlo Creek</t>
  </si>
  <si>
    <t>Denali Borough</t>
  </si>
  <si>
    <t>CC Energy, LLC (Brent Smith - Northwest Power Services)</t>
  </si>
  <si>
    <t>P-14652</t>
  </si>
  <si>
    <t xml:space="preserve">BRUSKASNA CREEK                    </t>
  </si>
  <si>
    <t>Matanuska-Susitna Borough</t>
  </si>
  <si>
    <t xml:space="preserve">BC ENERGY, LLC                     </t>
  </si>
  <si>
    <t>P-14623</t>
  </si>
  <si>
    <t xml:space="preserve">MACON COUNTY                       </t>
  </si>
  <si>
    <t>NC</t>
  </si>
  <si>
    <t>Macon</t>
  </si>
  <si>
    <t xml:space="preserve">ADVANCED HYDROPOWER, INC.          </t>
  </si>
  <si>
    <t>P-14349</t>
  </si>
  <si>
    <t xml:space="preserve">P.E. 16.4 WASTEWAY                 </t>
  </si>
  <si>
    <t>P-14318</t>
  </si>
  <si>
    <t xml:space="preserve">SCOOTENEY INLET DROP               </t>
  </si>
  <si>
    <t>P-14590</t>
  </si>
  <si>
    <t>Pike Island Hydroelectric Project</t>
  </si>
  <si>
    <t>Ohio</t>
  </si>
  <si>
    <t>Pike Island Energy, LLC</t>
  </si>
  <si>
    <t>P-13643</t>
  </si>
  <si>
    <t xml:space="preserve">BASIN FARM RENEWABLE ENERGY        </t>
  </si>
  <si>
    <t>VT</t>
  </si>
  <si>
    <t>Windham</t>
  </si>
  <si>
    <t xml:space="preserve">BASIN FARMS RENEWABLE LLC          </t>
  </si>
  <si>
    <t>P-14513</t>
  </si>
  <si>
    <t xml:space="preserve">COUNTY LINE ROAD                   </t>
  </si>
  <si>
    <t>Jefferson</t>
  </si>
  <si>
    <t xml:space="preserve">IDAHO IRRIGATION DISTRICT          </t>
  </si>
  <si>
    <t>P-14603</t>
  </si>
  <si>
    <t xml:space="preserve">WEST CREEK                         </t>
  </si>
  <si>
    <t>Borough of Skagway</t>
  </si>
  <si>
    <t xml:space="preserve">ALASKA POWER COMPANY, INC.         </t>
  </si>
  <si>
    <t>Investor-owned utility</t>
  </si>
  <si>
    <t>P-14642</t>
  </si>
  <si>
    <t>San Vicente Pumped Storage</t>
  </si>
  <si>
    <t>San Diego County Water Authority</t>
  </si>
  <si>
    <t>P-14654</t>
  </si>
  <si>
    <t xml:space="preserve">BISHOP TUNGSTAR                    </t>
  </si>
  <si>
    <t xml:space="preserve">TWAIN RESOURCES, LLC               </t>
  </si>
  <si>
    <t>P-14106</t>
  </si>
  <si>
    <t xml:space="preserve">WAILUA RESERVIOR                   </t>
  </si>
  <si>
    <t>Kauai</t>
  </si>
  <si>
    <t xml:space="preserve">KAHAWAI POWER 5, LLC               </t>
  </si>
  <si>
    <t>CT</t>
  </si>
  <si>
    <t xml:space="preserve">NEW ENGLAND HYDROPOWER CO. LLC     </t>
  </si>
  <si>
    <t>P-14682</t>
  </si>
  <si>
    <t xml:space="preserve">PAINT CREEK                        </t>
  </si>
  <si>
    <t>Highland</t>
  </si>
  <si>
    <t xml:space="preserve">ADAM ROBERT ROUSSELL, II           </t>
  </si>
  <si>
    <t>P-14589</t>
  </si>
  <si>
    <t>Sacaton Pumped Storage</t>
  </si>
  <si>
    <t>AZ</t>
  </si>
  <si>
    <t>Pinal</t>
  </si>
  <si>
    <t>Green Energy Storage Corp</t>
  </si>
  <si>
    <t>P-14412</t>
  </si>
  <si>
    <t xml:space="preserve">CHATFIELD LAKE                     </t>
  </si>
  <si>
    <t xml:space="preserve">TELLURIDE ENERGY, LLC.             </t>
  </si>
  <si>
    <t>P-14571</t>
  </si>
  <si>
    <t>Stoney Creek</t>
  </si>
  <si>
    <t>Glenn</t>
  </si>
  <si>
    <t>Archon 1 Energy</t>
  </si>
  <si>
    <t>P-14329</t>
  </si>
  <si>
    <t xml:space="preserve">BANKS LAKE PUMPED STORAGE          </t>
  </si>
  <si>
    <t>Douglas</t>
  </si>
  <si>
    <t>P-13579</t>
  </si>
  <si>
    <t xml:space="preserve">SAYLORVILLE DAM                    </t>
  </si>
  <si>
    <t>Polk</t>
  </si>
  <si>
    <t xml:space="preserve">FFP QUALIFIED HYDRO 14, LLC        </t>
  </si>
  <si>
    <t>P-14359</t>
  </si>
  <si>
    <t xml:space="preserve">GREYBULL VALLEY                    </t>
  </si>
  <si>
    <t>GREYBULL VALLEY IRRIG DISTRICT  (WY</t>
  </si>
  <si>
    <t>P-14446</t>
  </si>
  <si>
    <t xml:space="preserve">PEABODY TROUT CREEK                </t>
  </si>
  <si>
    <t>Routt</t>
  </si>
  <si>
    <t xml:space="preserve">PEABODY TROUT CREEK RESERVOIR, LLC </t>
  </si>
  <si>
    <t>P-14286</t>
  </si>
  <si>
    <t xml:space="preserve">HAIWEE RIDGE PUMPED STORAGE        </t>
  </si>
  <si>
    <t xml:space="preserve">HAIWEE RIDGE HYDRO, LLC.           </t>
  </si>
  <si>
    <t>P-14480</t>
  </si>
  <si>
    <t xml:space="preserve">SHEEP CREEK                        </t>
  </si>
  <si>
    <t>Juneau</t>
  </si>
  <si>
    <t>ALASKA ELECTRIC LIGHT&amp;POWER CO (AK)</t>
  </si>
  <si>
    <t>P-13852</t>
  </si>
  <si>
    <t xml:space="preserve">HAWTHORN PUMPED STORAGE            </t>
  </si>
  <si>
    <t xml:space="preserve">HAWTHORN WATER, LLC                </t>
  </si>
  <si>
    <t>P-14504</t>
  </si>
  <si>
    <t xml:space="preserve">NEW CUMBERLAND LOCKS &amp; DAM         </t>
  </si>
  <si>
    <t xml:space="preserve">FFP PROJECT 121 LLC                </t>
  </si>
  <si>
    <t>P-14201</t>
  </si>
  <si>
    <t xml:space="preserve">BISON PEAK PUMPED STORAGE          </t>
  </si>
  <si>
    <t xml:space="preserve">BISON PEAK PUMPED STORAGE, LLC.    </t>
  </si>
  <si>
    <t>P-14630</t>
  </si>
  <si>
    <t xml:space="preserve">FOURTH OF JULY                     </t>
  </si>
  <si>
    <t>Kenai Peninsula Borough</t>
  </si>
  <si>
    <t>CHUGACH ELECTRIC ASSN INC      (AK)</t>
  </si>
  <si>
    <t>P-14344</t>
  </si>
  <si>
    <t xml:space="preserve">BLUE DIAMOND PUMPED STORAGE        </t>
  </si>
  <si>
    <t>INTER CONSORTIUM OF ENERGY MANAGERS</t>
  </si>
  <si>
    <t>P-14556</t>
  </si>
  <si>
    <t>Rose Creek Pumped Storage</t>
  </si>
  <si>
    <t>Rose Creek Hydro, LLC</t>
  </si>
  <si>
    <t>P-14464</t>
  </si>
  <si>
    <t xml:space="preserve">CASCADE PUMPED STORAGE             </t>
  </si>
  <si>
    <t>Snohomish</t>
  </si>
  <si>
    <t xml:space="preserve">CASCADE ENERGY STORAGE, LLC        </t>
  </si>
  <si>
    <t>P-13798</t>
  </si>
  <si>
    <t xml:space="preserve">LANAI PUMPED STORAGE               </t>
  </si>
  <si>
    <t>Maui</t>
  </si>
  <si>
    <t xml:space="preserve">LANAI HYDRO, LLC                   </t>
  </si>
  <si>
    <t>P-14507</t>
  </si>
  <si>
    <t xml:space="preserve">OAKLAND DAM                        </t>
  </si>
  <si>
    <t>Susquehanna</t>
  </si>
  <si>
    <t xml:space="preserve">HAMILTON STREET HYDRO, LLC.        </t>
  </si>
  <si>
    <t>P-14453</t>
  </si>
  <si>
    <t xml:space="preserve">PRINEVILLE PUMPED STORAGE          </t>
  </si>
  <si>
    <t>Crook</t>
  </si>
  <si>
    <t xml:space="preserve">PRINEVILLE ENERGY STORAGE, LLC     </t>
  </si>
  <si>
    <t>P-14608</t>
  </si>
  <si>
    <t>Weiser-Galloway</t>
  </si>
  <si>
    <t>Idaho Water Resources Board</t>
  </si>
  <si>
    <t>P-13854</t>
  </si>
  <si>
    <t xml:space="preserve">OKLAHOMA ROSE PUMPED STORAGE       </t>
  </si>
  <si>
    <t xml:space="preserve">OKLAHOMA ROSE WATER, LLC.          </t>
  </si>
  <si>
    <t>P-14383</t>
  </si>
  <si>
    <t xml:space="preserve">WHITEWATER CREEK                   </t>
  </si>
  <si>
    <t>Marion</t>
  </si>
  <si>
    <t xml:space="preserve">WHITEWATER GREEN ENERGY, LLC       </t>
  </si>
  <si>
    <t>P-14678</t>
  </si>
  <si>
    <t>Skagit</t>
  </si>
  <si>
    <t xml:space="preserve">LIQUID SUN HYDRO, LLC              </t>
  </si>
  <si>
    <t>P-14646</t>
  </si>
  <si>
    <t>Jack River</t>
  </si>
  <si>
    <t>Yedatene Na, LLC (Brent Smith, NPS)</t>
  </si>
  <si>
    <t>P-14122</t>
  </si>
  <si>
    <t xml:space="preserve">LEECH MOUNTAIN PUMPED STORAGE      </t>
  </si>
  <si>
    <t>P-14341</t>
  </si>
  <si>
    <t xml:space="preserve">LONGVIEW PUMPED STORAGE            </t>
  </si>
  <si>
    <t>Yavapai</t>
  </si>
  <si>
    <t xml:space="preserve">LONGVIEW ENERGY EXCHANGE, LLC.     </t>
  </si>
  <si>
    <t>P-14418</t>
  </si>
  <si>
    <t xml:space="preserve">COLD CREEK VALLEY                  </t>
  </si>
  <si>
    <t>Benton</t>
  </si>
  <si>
    <t xml:space="preserve">S. MARTINEZ LIVESTOCK, INC.        </t>
  </si>
  <si>
    <t>P-14487</t>
  </si>
  <si>
    <t xml:space="preserve">KENTUCKY RIVER L &amp; D #3            </t>
  </si>
  <si>
    <t>Henry</t>
  </si>
  <si>
    <t xml:space="preserve">FFP PROJECT 56, LLC.               </t>
  </si>
  <si>
    <t>P-13458</t>
  </si>
  <si>
    <t xml:space="preserve">COON RAPIDS                        </t>
  </si>
  <si>
    <t xml:space="preserve">BOST1 HYDROELECTRIC LLC            </t>
  </si>
  <si>
    <t>P-14633</t>
  </si>
  <si>
    <t xml:space="preserve">ALBION DAM                         </t>
  </si>
  <si>
    <t>P-14295</t>
  </si>
  <si>
    <t xml:space="preserve">SUNSET FALLS                       </t>
  </si>
  <si>
    <t>P-13728</t>
  </si>
  <si>
    <t>Goodwin Dam</t>
  </si>
  <si>
    <t xml:space="preserve">Tuolumne </t>
  </si>
  <si>
    <t>Goodwin Power, LLC</t>
  </si>
  <si>
    <t>P-14422</t>
  </si>
  <si>
    <t>WINNEMUCCA FARMS EAST PUMPED STORAG</t>
  </si>
  <si>
    <t>Humboldt</t>
  </si>
  <si>
    <t xml:space="preserve">WATER ASSET MANAGEMENT, INC        </t>
  </si>
  <si>
    <t>P-13528</t>
  </si>
  <si>
    <t xml:space="preserve">SOULE RIVER                        </t>
  </si>
  <si>
    <t>First Judicial District</t>
  </si>
  <si>
    <t xml:space="preserve">SOULE HYDRO. LLC.                  </t>
  </si>
  <si>
    <t>P-14509</t>
  </si>
  <si>
    <t xml:space="preserve">AMORY LOCK AND DAM                 </t>
  </si>
  <si>
    <t>Monroe</t>
  </si>
  <si>
    <t xml:space="preserve">FFP PROJECT 123, LLC               </t>
  </si>
  <si>
    <t>P-14510</t>
  </si>
  <si>
    <t xml:space="preserve">RED RIVER LOCK &amp; DAM # 1           </t>
  </si>
  <si>
    <t>Catahoula Parish</t>
  </si>
  <si>
    <t xml:space="preserve">FFP PROJECT 124, LLC               </t>
  </si>
  <si>
    <t>P-14523</t>
  </si>
  <si>
    <t xml:space="preserve">JONESVILLE LOCK AND DAM            </t>
  </si>
  <si>
    <t xml:space="preserve">FFP PROJECT 130, LLC.              </t>
  </si>
  <si>
    <t>P-13878</t>
  </si>
  <si>
    <t xml:space="preserve">HANALEI RIVER                      </t>
  </si>
  <si>
    <t xml:space="preserve">KAHAWAI POWER 1, LLC               </t>
  </si>
  <si>
    <t>P-14568</t>
  </si>
  <si>
    <t>Coffin Butte Pumped Storage</t>
  </si>
  <si>
    <t>Wheatland</t>
  </si>
  <si>
    <t>CB Energy Park LLC</t>
  </si>
  <si>
    <t>P-14387</t>
  </si>
  <si>
    <t xml:space="preserve">WATERFORD                          </t>
  </si>
  <si>
    <t>Albany</t>
  </si>
  <si>
    <t xml:space="preserve">ALBANY ENGINEERING CORP            </t>
  </si>
  <si>
    <t>P-14675</t>
  </si>
  <si>
    <t xml:space="preserve">CHAIN DAM                          </t>
  </si>
  <si>
    <t>Northhampton</t>
  </si>
  <si>
    <t xml:space="preserve">SITING RENEWABLES, LLC.            </t>
  </si>
  <si>
    <t>P-14555</t>
  </si>
  <si>
    <t xml:space="preserve">TUTTLE CREEK                       </t>
  </si>
  <si>
    <t>KS</t>
  </si>
  <si>
    <t>Riley</t>
  </si>
  <si>
    <t xml:space="preserve">MID-ATLANTIC HYDRO, LLC.           </t>
  </si>
  <si>
    <t>P-12741</t>
  </si>
  <si>
    <t xml:space="preserve">Thomson Project                    </t>
  </si>
  <si>
    <t>P-14546</t>
  </si>
  <si>
    <t xml:space="preserve">MCKAY DAM                          </t>
  </si>
  <si>
    <t xml:space="preserve">HOUTAMA HYDROPOWER, LLC            </t>
  </si>
  <si>
    <t>P-13853</t>
  </si>
  <si>
    <t xml:space="preserve">MAGNOLIA PUMPED STORAGE            </t>
  </si>
  <si>
    <t>Latimer</t>
  </si>
  <si>
    <t xml:space="preserve">MAGNOLIA WATER, LLC                </t>
  </si>
  <si>
    <t>P-14710</t>
  </si>
  <si>
    <t xml:space="preserve">LOCK AND DAM NO. 22                </t>
  </si>
  <si>
    <t>Pike</t>
  </si>
  <si>
    <t xml:space="preserve">ENERGY RESOURCES USA, INC          </t>
  </si>
  <si>
    <t>P-14670</t>
  </si>
  <si>
    <t xml:space="preserve">MURPHY DAM                         </t>
  </si>
  <si>
    <t xml:space="preserve">MURPHY DAM, LLC                    </t>
  </si>
  <si>
    <t>P-13234</t>
  </si>
  <si>
    <t xml:space="preserve">TAKATZ LAKE                        </t>
  </si>
  <si>
    <t>Sitka</t>
  </si>
  <si>
    <t>SITKA CITY OF &amp; BOROUGH OF     (AK)</t>
  </si>
  <si>
    <t>P-14569</t>
  </si>
  <si>
    <t>Scoby Dam Hydropower Project</t>
  </si>
  <si>
    <t>Erie</t>
  </si>
  <si>
    <t>KC Small Hydro LLC</t>
  </si>
  <si>
    <t>P-14465</t>
  </si>
  <si>
    <t xml:space="preserve">MARBLE BLUFF DAM                   </t>
  </si>
  <si>
    <t>Washoe</t>
  </si>
  <si>
    <t xml:space="preserve">NORTH STAR HYDRO SERVICES CA, LLC  </t>
  </si>
  <si>
    <t>P-14548</t>
  </si>
  <si>
    <t>Pendleton South</t>
  </si>
  <si>
    <t>HGE Energy Storage 1 LLC</t>
  </si>
  <si>
    <t>P-14113</t>
  </si>
  <si>
    <t xml:space="preserve">MISSISSIPPI RIVER LOCK AND DAM 11  </t>
  </si>
  <si>
    <t>P-14482</t>
  </si>
  <si>
    <t xml:space="preserve">LITTLE RIVER                       </t>
  </si>
  <si>
    <t>St. Lawrence</t>
  </si>
  <si>
    <t>P-14485</t>
  </si>
  <si>
    <t xml:space="preserve">KENTUCKY RIVER LOCK AND DAM #6     </t>
  </si>
  <si>
    <t>Mercer</t>
  </si>
  <si>
    <t xml:space="preserve">FFP PROJECT 58, LLC                </t>
  </si>
  <si>
    <t>P-14489</t>
  </si>
  <si>
    <t xml:space="preserve">GREEN RIVER L &amp; D #2               </t>
  </si>
  <si>
    <t>McLean</t>
  </si>
  <si>
    <t xml:space="preserve">FFP PROJECT 119, LLC               </t>
  </si>
  <si>
    <t>P-13851</t>
  </si>
  <si>
    <t xml:space="preserve">INDIAN BLANKET PUMPED STORAGE      </t>
  </si>
  <si>
    <t xml:space="preserve">INDIAN BLANKET WATER, LLC          </t>
  </si>
  <si>
    <t>P-13333</t>
  </si>
  <si>
    <t xml:space="preserve">JD POOL PUMPED STORAGE             </t>
  </si>
  <si>
    <t>Klickitat</t>
  </si>
  <si>
    <t xml:space="preserve">PUD NO.1 OF KLICKITAT COUNTY, WA   </t>
  </si>
  <si>
    <t>P-14151</t>
  </si>
  <si>
    <t xml:space="preserve">RAVEBSCROFT PUMPED STORAGE         </t>
  </si>
  <si>
    <t>P-14120</t>
  </si>
  <si>
    <t xml:space="preserve">KEATON CREEK PUMPED STORAGE        </t>
  </si>
  <si>
    <t>Hancock</t>
  </si>
  <si>
    <t>P-14338</t>
  </si>
  <si>
    <t xml:space="preserve">BLALOCK                            </t>
  </si>
  <si>
    <t>SC</t>
  </si>
  <si>
    <t>Spartanburg</t>
  </si>
  <si>
    <t xml:space="preserve">SPARTANBURG WATER SYSTEM           </t>
  </si>
  <si>
    <t>P-14588</t>
  </si>
  <si>
    <t>Lake 3160 Water Power</t>
  </si>
  <si>
    <t>Alaska Power &amp; Telephone</t>
  </si>
  <si>
    <t>P-14698</t>
  </si>
  <si>
    <t xml:space="preserve">SHENANGO DAM                       </t>
  </si>
  <si>
    <t xml:space="preserve">SHENANGO DAM HYDRO COMPANY, LLC    </t>
  </si>
  <si>
    <t>P-13429</t>
  </si>
  <si>
    <t xml:space="preserve">CITY OF BURLINGTON                 </t>
  </si>
  <si>
    <t>Des Moines</t>
  </si>
  <si>
    <t xml:space="preserve">CITY OF BURLINGTON, IOWA           </t>
  </si>
  <si>
    <t>P-14360</t>
  </si>
  <si>
    <t xml:space="preserve">CASCADE CREEK                      </t>
  </si>
  <si>
    <t>Petersburg</t>
  </si>
  <si>
    <t xml:space="preserve">HYDRO DEVELOPMENT, LLC.            </t>
  </si>
  <si>
    <t>P-14424</t>
  </si>
  <si>
    <t xml:space="preserve">WALKER LAKE                        </t>
  </si>
  <si>
    <t>Haines</t>
  </si>
  <si>
    <t xml:space="preserve">TLINGIT-HAIDA REG ELECTRIC AUTH    </t>
  </si>
  <si>
    <t>P-14541</t>
  </si>
  <si>
    <t xml:space="preserve">GREGORY COUNTY PUMPED STORAGE      </t>
  </si>
  <si>
    <t>SD</t>
  </si>
  <si>
    <t>P-13809</t>
  </si>
  <si>
    <t>MISSISSIPPI RIVER LOCK &amp; DAM NO. 14</t>
  </si>
  <si>
    <t>Rock Island</t>
  </si>
  <si>
    <t xml:space="preserve">LOCK+TM HYDRO FRIENDS FUND XLVIII  </t>
  </si>
  <si>
    <t>P-14227</t>
  </si>
  <si>
    <t>LAKE ELSINORE ADVANCED PUMPED STORA</t>
  </si>
  <si>
    <t xml:space="preserve">NEVADA HYDRO COMPANY, INC.         </t>
  </si>
  <si>
    <t>P-13519</t>
  </si>
  <si>
    <t xml:space="preserve">STEEL CURTAIN                      </t>
  </si>
  <si>
    <t xml:space="preserve">LOCK + HYDRO FRIENDS FUND XIX      </t>
  </si>
  <si>
    <t>P-14706</t>
  </si>
  <si>
    <t xml:space="preserve">ROCK BOTTOM                        </t>
  </si>
  <si>
    <t>Broome</t>
  </si>
  <si>
    <t xml:space="preserve">EMPIRE STATE HYDRO 303, LLC        </t>
  </si>
  <si>
    <t>P-14303</t>
  </si>
  <si>
    <t xml:space="preserve">TENEMAHA                           </t>
  </si>
  <si>
    <t xml:space="preserve">KC, LLC.                           </t>
  </si>
  <si>
    <t>P-14246</t>
  </si>
  <si>
    <t xml:space="preserve">GOFFS FALLS DAM                    </t>
  </si>
  <si>
    <t>Hillsborough</t>
  </si>
  <si>
    <t xml:space="preserve">KC HYDRO LLC OF NEW HAMPSHIRE      </t>
  </si>
  <si>
    <t>P-14248</t>
  </si>
  <si>
    <t xml:space="preserve">MILTON THREE PONDS DAM             </t>
  </si>
  <si>
    <t>Strafford</t>
  </si>
  <si>
    <t>P-14085</t>
  </si>
  <si>
    <t xml:space="preserve">SWANTON DAM                        </t>
  </si>
  <si>
    <t>SWANTON VILLAGE OF             (VT)</t>
  </si>
  <si>
    <t>P-14526</t>
  </si>
  <si>
    <t>Danville Dam Hydroelectric Project</t>
  </si>
  <si>
    <t>Pittsylvania</t>
  </si>
  <si>
    <t>KC Scoby Hydro, LLC</t>
  </si>
  <si>
    <t>P-14492</t>
  </si>
  <si>
    <t xml:space="preserve">RUBY RIVER RESERVOIR               </t>
  </si>
  <si>
    <t>Anchorage</t>
  </si>
  <si>
    <t xml:space="preserve">HYDRODYNAMICS, INC            (MT  </t>
  </si>
  <si>
    <t>P-14545</t>
  </si>
  <si>
    <t>Vandenburg East</t>
  </si>
  <si>
    <t>P-14577</t>
  </si>
  <si>
    <t>Hidden Dam</t>
  </si>
  <si>
    <t>Madera</t>
  </si>
  <si>
    <t>Telluride Energy</t>
  </si>
  <si>
    <t>P-13861</t>
  </si>
  <si>
    <t xml:space="preserve">ELDORADO PUMPED STORAGE            </t>
  </si>
  <si>
    <t xml:space="preserve">EL DORADO PUMPED STORAGE, LLC.     </t>
  </si>
  <si>
    <t>P-14574</t>
  </si>
  <si>
    <t>Union Pond Dam</t>
  </si>
  <si>
    <t>Hartford</t>
  </si>
  <si>
    <t>New England Hydrpower Co., LLC</t>
  </si>
  <si>
    <t>P-14557</t>
  </si>
  <si>
    <t xml:space="preserve">BUTTON ROCK DAM                    </t>
  </si>
  <si>
    <t>Boulder</t>
  </si>
  <si>
    <t>P-14488</t>
  </si>
  <si>
    <t xml:space="preserve">KENTUCKY RIVER L &amp; D #2            </t>
  </si>
  <si>
    <t xml:space="preserve">FFP PROJECT 55, LLC                </t>
  </si>
  <si>
    <t>P-14361</t>
  </si>
  <si>
    <t xml:space="preserve">WILLIAM C. BOWEN                   </t>
  </si>
  <si>
    <t>P-14490</t>
  </si>
  <si>
    <t xml:space="preserve">GREEN RIVER L &amp; D #1               </t>
  </si>
  <si>
    <t>Henderson</t>
  </si>
  <si>
    <t xml:space="preserve">FFP PROJECT 118, LLC               </t>
  </si>
  <si>
    <t>P-14690</t>
  </si>
  <si>
    <t xml:space="preserve">BLUE RIVER                         </t>
  </si>
  <si>
    <t>Lane</t>
  </si>
  <si>
    <t xml:space="preserve">BLUE RIVER HYDRO POWER, LLC        </t>
  </si>
  <si>
    <t>P-14521</t>
  </si>
  <si>
    <t xml:space="preserve">FALLS LAKE DAM                     </t>
  </si>
  <si>
    <t>Wake</t>
  </si>
  <si>
    <t xml:space="preserve">KC SMALL HYDRO, LLC.               </t>
  </si>
  <si>
    <t>P-14425</t>
  </si>
  <si>
    <t xml:space="preserve">SCOTT'S MILL                       </t>
  </si>
  <si>
    <t>Amherst</t>
  </si>
  <si>
    <t xml:space="preserve">LIBERTY UNIVERSITY, INC.           </t>
  </si>
  <si>
    <t>P-14649</t>
  </si>
  <si>
    <t xml:space="preserve">ELLIS                              </t>
  </si>
  <si>
    <t>P-14476</t>
  </si>
  <si>
    <t xml:space="preserve">KENTUCKY RIVER L &amp; D #9            </t>
  </si>
  <si>
    <t>Jessamine</t>
  </si>
  <si>
    <t xml:space="preserve">FFP PROJECT 116, LLC               </t>
  </si>
  <si>
    <t>P-13630</t>
  </si>
  <si>
    <t xml:space="preserve">CROGHAM DAM                        </t>
  </si>
  <si>
    <t>Lewis</t>
  </si>
  <si>
    <t xml:space="preserve">LEWIS COUNTY DEVELOPMENT CORP      </t>
  </si>
  <si>
    <t>P-14477</t>
  </si>
  <si>
    <t xml:space="preserve">KENTUCKY RIVER L &amp; D #5            </t>
  </si>
  <si>
    <t>Anderson</t>
  </si>
  <si>
    <t xml:space="preserve">FFP PROJECT 115, LLC               </t>
  </si>
  <si>
    <t>P-14532</t>
  </si>
  <si>
    <t xml:space="preserve">BETHLEHEM                          </t>
  </si>
  <si>
    <t xml:space="preserve">NORTHWOODS RENEWABLES, LLC.        </t>
  </si>
  <si>
    <t>P-14528</t>
  </si>
  <si>
    <t xml:space="preserve">LAKE DAVIS HYDRO                   </t>
  </si>
  <si>
    <t>Plumas</t>
  </si>
  <si>
    <t xml:space="preserve">DAVIS HYDRO, LLC.                  </t>
  </si>
  <si>
    <t>P-14525</t>
  </si>
  <si>
    <t xml:space="preserve">FELSENTHAL LOCK AND DAM            </t>
  </si>
  <si>
    <t>Union</t>
  </si>
  <si>
    <t xml:space="preserve">FFP PROJECT 131, LLC               </t>
  </si>
  <si>
    <t>P-14500</t>
  </si>
  <si>
    <t xml:space="preserve">HAMILTON STREET DAM                </t>
  </si>
  <si>
    <t>Lehigh</t>
  </si>
  <si>
    <t>P-13424</t>
  </si>
  <si>
    <t xml:space="preserve">LOCK AND DAM NO.13                 </t>
  </si>
  <si>
    <t>Whiteside</t>
  </si>
  <si>
    <t>LOCK + TM HYDRO FRIENDS FUND VI, LL</t>
  </si>
  <si>
    <t>P-13432</t>
  </si>
  <si>
    <t xml:space="preserve">CLEMENTINE DAM                     </t>
  </si>
  <si>
    <t xml:space="preserve">LAKE CLEMENTINE HYDRO, LLC         </t>
  </si>
  <si>
    <t>P-14592</t>
  </si>
  <si>
    <t xml:space="preserve">BELTON DAM                         </t>
  </si>
  <si>
    <t>TX</t>
  </si>
  <si>
    <t>Bell</t>
  </si>
  <si>
    <t xml:space="preserve">BELTON POWER, LLC.                 </t>
  </si>
  <si>
    <t>P-14687</t>
  </si>
  <si>
    <t xml:space="preserve">LOCK AND DAM NO. 11                </t>
  </si>
  <si>
    <t>WI</t>
  </si>
  <si>
    <t>P-13734</t>
  </si>
  <si>
    <t>Hildebrand Lock and Dam Project</t>
  </si>
  <si>
    <t>Monongahela</t>
  </si>
  <si>
    <t>Lock+Hydro Friends Fund XLVI</t>
  </si>
  <si>
    <t>P-14655</t>
  </si>
  <si>
    <t>Cat Creek Energy Pump Storage Facility</t>
  </si>
  <si>
    <t>Elmore</t>
  </si>
  <si>
    <t>Cat Creek Energy, LLC (req)</t>
  </si>
  <si>
    <t>P-13567</t>
  </si>
  <si>
    <t xml:space="preserve">GUTTENBERG                         </t>
  </si>
  <si>
    <t>Clayton</t>
  </si>
  <si>
    <t xml:space="preserve">CITY OF GUTTENBERG, IOWA           </t>
  </si>
  <si>
    <t>P-14575</t>
  </si>
  <si>
    <t>Black Butte Afterbay</t>
  </si>
  <si>
    <t>Archon Energy I</t>
  </si>
  <si>
    <t>P-14591</t>
  </si>
  <si>
    <t xml:space="preserve">WISTER LAKE                        </t>
  </si>
  <si>
    <t>LeFlore</t>
  </si>
  <si>
    <t xml:space="preserve">WISTER LAKE POWER, LLC             </t>
  </si>
  <si>
    <t>P-14578</t>
  </si>
  <si>
    <t>Buchanan Dam</t>
  </si>
  <si>
    <t>P-14586</t>
  </si>
  <si>
    <t>Sutton Hydroelectric Power Project</t>
  </si>
  <si>
    <t>Braxton</t>
  </si>
  <si>
    <t>James Robertson</t>
  </si>
  <si>
    <t>P-14676</t>
  </si>
  <si>
    <t xml:space="preserve">MILFORD                            </t>
  </si>
  <si>
    <t>Geary</t>
  </si>
  <si>
    <t>P-14597</t>
  </si>
  <si>
    <t>C.W. Bill Young</t>
  </si>
  <si>
    <t>Free Flow Power Project 100, LLC</t>
  </si>
  <si>
    <t>P-14524</t>
  </si>
  <si>
    <t xml:space="preserve">DASHIELDS LOCK AND DAM             </t>
  </si>
  <si>
    <t xml:space="preserve">FFP PROJECT 133, LLC               </t>
  </si>
  <si>
    <t>P-14681</t>
  </si>
  <si>
    <t xml:space="preserve">BOARDMAN RIVER                     </t>
  </si>
  <si>
    <t>Grand Traverse</t>
  </si>
  <si>
    <t xml:space="preserve">PETERSON MACHINERY SALES           </t>
  </si>
  <si>
    <t>P-14595</t>
  </si>
  <si>
    <t>Allegheny Lock and Dam No.4 Hydroelectric Project</t>
  </si>
  <si>
    <t>Free Flow Power Project 10, LLC</t>
  </si>
  <si>
    <t>P-14451</t>
  </si>
  <si>
    <t xml:space="preserve">CROCKER-HUFFMAN                    </t>
  </si>
  <si>
    <t>Merced</t>
  </si>
  <si>
    <t>P-14474</t>
  </si>
  <si>
    <t xml:space="preserve">NEWT GRAHAM LOCK AND DAM           </t>
  </si>
  <si>
    <t>Wagoner</t>
  </si>
  <si>
    <t xml:space="preserve">FFP PROJECT 111, LLC               </t>
  </si>
  <si>
    <t>P-14602</t>
  </si>
  <si>
    <t>Tongue River Power</t>
  </si>
  <si>
    <t>Montana Dept of Natural Resources and Conservation</t>
  </si>
  <si>
    <t>P-14661</t>
  </si>
  <si>
    <t xml:space="preserve">NOCKAMIXON DAM                     </t>
  </si>
  <si>
    <t>Bucks</t>
  </si>
  <si>
    <t>P-14624</t>
  </si>
  <si>
    <t>Alamo Dam</t>
  </si>
  <si>
    <t>Maricopa</t>
  </si>
  <si>
    <t>Alamo Dam Hydro Partners</t>
  </si>
  <si>
    <t>P-14572</t>
  </si>
  <si>
    <t xml:space="preserve">HEPBURN STREET                     </t>
  </si>
  <si>
    <t>Lyoming</t>
  </si>
  <si>
    <t>P-14486</t>
  </si>
  <si>
    <t xml:space="preserve">KENTUCKY RIVER L &amp; D #4            </t>
  </si>
  <si>
    <t xml:space="preserve">FFP PROJECT 57, LLC                </t>
  </si>
  <si>
    <t>P-14540</t>
  </si>
  <si>
    <t>Melvin Price Lock and Dam</t>
  </si>
  <si>
    <t>Western Minnesota Municipal Power Agency</t>
  </si>
  <si>
    <t>P-14573</t>
  </si>
  <si>
    <t xml:space="preserve">EASTON DAM                         </t>
  </si>
  <si>
    <t>Northampton</t>
  </si>
  <si>
    <t>P-14475</t>
  </si>
  <si>
    <t xml:space="preserve">KENTUCKY RIVER L &amp; D #13           </t>
  </si>
  <si>
    <t xml:space="preserve">FFP PROJECT 117, LLC               </t>
  </si>
  <si>
    <t>P-14484</t>
  </si>
  <si>
    <t xml:space="preserve">KAWEAH RIVER DROP 1                </t>
  </si>
  <si>
    <t>Tulare</t>
  </si>
  <si>
    <t>P-14576</t>
  </si>
  <si>
    <t>Unity Dam</t>
  </si>
  <si>
    <t>Baker</t>
  </si>
  <si>
    <t>Warm Springs Hydro LLC</t>
  </si>
  <si>
    <t>P-14522</t>
  </si>
  <si>
    <t xml:space="preserve">ALLEGHENY LOCK &amp; DAM # 7           </t>
  </si>
  <si>
    <t>Armstrong</t>
  </si>
  <si>
    <t xml:space="preserve">FFP PROJECT 132, LLC               </t>
  </si>
  <si>
    <t>P-14692</t>
  </si>
  <si>
    <t xml:space="preserve">LYON MOUNTAIN PUMPED STORAGE       </t>
  </si>
  <si>
    <t>P-14473</t>
  </si>
  <si>
    <t xml:space="preserve">CHOUTEAU LOCK AND DAM              </t>
  </si>
  <si>
    <t xml:space="preserve">FFP PROJECT 112, LLC               </t>
  </si>
  <si>
    <t>P-14634</t>
  </si>
  <si>
    <t xml:space="preserve">ASHTON DAM                         </t>
  </si>
  <si>
    <t>P-14647</t>
  </si>
  <si>
    <t xml:space="preserve">APPLEGATE RIVER DAM                </t>
  </si>
  <si>
    <t>Jackson</t>
  </si>
  <si>
    <t xml:space="preserve">OHP ENERGY, LLC                    </t>
  </si>
  <si>
    <t>P-13870</t>
  </si>
  <si>
    <t xml:space="preserve">FOSTER JOSEPH SAYERS DAM           </t>
  </si>
  <si>
    <t>Centre</t>
  </si>
  <si>
    <t xml:space="preserve">QUALIFIED HYDRO 34, LLC            </t>
  </si>
  <si>
    <t>P-14564</t>
  </si>
  <si>
    <t xml:space="preserve">COLUMBIA LOCK &amp; DAM                </t>
  </si>
  <si>
    <t>Caldwell</t>
  </si>
  <si>
    <t xml:space="preserve">FFP PROJECT 1, LLC                 </t>
  </si>
  <si>
    <t>P-14558</t>
  </si>
  <si>
    <t>North Hadley Lake Warner Dam Hydroelectric Project</t>
  </si>
  <si>
    <t>Hampshire</t>
  </si>
  <si>
    <t>KC Lake Hydro LLC</t>
  </si>
  <si>
    <t>P-14594</t>
  </si>
  <si>
    <t>Howard A. Hanson</t>
  </si>
  <si>
    <t>Howard A. Hanson Power, LLC</t>
  </si>
  <si>
    <t>P-14582</t>
  </si>
  <si>
    <t xml:space="preserve">GEORGE W. ANDREWS                  </t>
  </si>
  <si>
    <t>Houston</t>
  </si>
  <si>
    <t>P-14538</t>
  </si>
  <si>
    <t>Pending Exemption</t>
  </si>
  <si>
    <t xml:space="preserve">GO WITH THE FLOW                   </t>
  </si>
  <si>
    <t xml:space="preserve">GO WITH THE FLOW HYDRO POWER, LLC  </t>
  </si>
  <si>
    <t>P-13753</t>
  </si>
  <si>
    <t>Pending License</t>
  </si>
  <si>
    <t xml:space="preserve">OPEKISKA LOCK AND DAM              </t>
  </si>
  <si>
    <t>Monongalia</t>
  </si>
  <si>
    <t xml:space="preserve">CITY OF SPEARFISH, SD              </t>
  </si>
  <si>
    <t>P-12636</t>
  </si>
  <si>
    <t>Middle Mohawk</t>
  </si>
  <si>
    <t>Montgomery</t>
  </si>
  <si>
    <t>Mohawk Hydro Corporation</t>
  </si>
  <si>
    <t>P-12496</t>
  </si>
  <si>
    <t>Lassen Lodge</t>
  </si>
  <si>
    <t>Tehama</t>
  </si>
  <si>
    <t>Rugraw, LLC</t>
  </si>
  <si>
    <t>P-13272</t>
  </si>
  <si>
    <t xml:space="preserve">OLD HARBOR                         </t>
  </si>
  <si>
    <t>Kodiak Island Borough</t>
  </si>
  <si>
    <t>ALASKA VILLAGE ELECTRIC COOPERATIVE</t>
  </si>
  <si>
    <t>P-14550</t>
  </si>
  <si>
    <t xml:space="preserve">HANOVER POND DAM                   </t>
  </si>
  <si>
    <t>New Haven</t>
  </si>
  <si>
    <t>P-12965</t>
  </si>
  <si>
    <t>Wickiup Dam</t>
  </si>
  <si>
    <t>Deschutes</t>
  </si>
  <si>
    <t>Symbiotics, LLC</t>
  </si>
  <si>
    <t>P-13102</t>
  </si>
  <si>
    <t xml:space="preserve">DEMOPOLIS LOCK AND DAM             </t>
  </si>
  <si>
    <t>Marengo</t>
  </si>
  <si>
    <t xml:space="preserve">BIRCH POWER COMPANY                </t>
  </si>
  <si>
    <t>P-12958</t>
  </si>
  <si>
    <t xml:space="preserve">Uniontown </t>
  </si>
  <si>
    <t>P-12686</t>
  </si>
  <si>
    <t>Mason Dam</t>
  </si>
  <si>
    <t>Baker County Oregon</t>
  </si>
  <si>
    <t>P-12758</t>
  </si>
  <si>
    <t>Red River L&amp;D No. 5</t>
  </si>
  <si>
    <t>Caddo Parish</t>
  </si>
  <si>
    <t>BOST5 Hydroelectric Company LLC</t>
  </si>
  <si>
    <t>P-13239</t>
  </si>
  <si>
    <t>Parker Knoll Pumped Storage</t>
  </si>
  <si>
    <t>Piute</t>
  </si>
  <si>
    <t>P-13763</t>
  </si>
  <si>
    <t>Grays Landing Lock and Dam</t>
  </si>
  <si>
    <t>Greene</t>
  </si>
  <si>
    <t>FFP Missouri 13, LLC</t>
  </si>
  <si>
    <t>P-14241</t>
  </si>
  <si>
    <t>SUSITNA-WATANA</t>
  </si>
  <si>
    <t>Susitna</t>
  </si>
  <si>
    <t>Alaska Energy Authority</t>
  </si>
  <si>
    <t>P-13318</t>
  </si>
  <si>
    <t xml:space="preserve">SWAN LAKE NORTH PUMPED STORAGE     </t>
  </si>
  <si>
    <t>Klamath</t>
  </si>
  <si>
    <t xml:space="preserve">SWAN LAKE NORTH HYDRO, LLC         </t>
  </si>
  <si>
    <t>P-12626</t>
  </si>
  <si>
    <t xml:space="preserve">Dresden Island                     </t>
  </si>
  <si>
    <t>Grundy</t>
  </si>
  <si>
    <t xml:space="preserve">Northern Illinois Hydropower, LLC       </t>
  </si>
  <si>
    <t>P-14276</t>
  </si>
  <si>
    <t xml:space="preserve">KENTUCKY RIVER LOCK AND DAM NO. 11 </t>
  </si>
  <si>
    <t xml:space="preserve">FFP PROJECT 92, LLC                </t>
  </si>
  <si>
    <t>P-13755</t>
  </si>
  <si>
    <t xml:space="preserve">ALLEGHENY LOCK AND DAM 2           </t>
  </si>
  <si>
    <t xml:space="preserve">FFP MISSOURI 12, LLC               </t>
  </si>
  <si>
    <t>P-12717</t>
  </si>
  <si>
    <t xml:space="preserve">Brandon Road                       </t>
  </si>
  <si>
    <t>Will</t>
  </si>
  <si>
    <t>P-13405</t>
  </si>
  <si>
    <t>Devola Lock &amp; Dam</t>
  </si>
  <si>
    <t>P-13407</t>
  </si>
  <si>
    <t>Lowell Lock and Dam</t>
  </si>
  <si>
    <t>P-13768</t>
  </si>
  <si>
    <t xml:space="preserve">MONTGOMERY LOCKS AND DAM           </t>
  </si>
  <si>
    <t>Beaver</t>
  </si>
  <si>
    <t xml:space="preserve">SOLIA 6 HYDROELETRIC, LLC          </t>
  </si>
  <si>
    <t>P-12613</t>
  </si>
  <si>
    <t>Tygart</t>
  </si>
  <si>
    <t>Taylor</t>
  </si>
  <si>
    <t>Tygart, LLC</t>
  </si>
  <si>
    <t>P-13642</t>
  </si>
  <si>
    <t xml:space="preserve">GORDON BUTTE PUMPED STORAGE        </t>
  </si>
  <si>
    <t>Meagher</t>
  </si>
  <si>
    <t xml:space="preserve">GB ENERGY PARK, LLC                </t>
  </si>
  <si>
    <t>P-13766</t>
  </si>
  <si>
    <t xml:space="preserve">MAXWELL LOCKS AND DAM              </t>
  </si>
  <si>
    <t>Fayette</t>
  </si>
  <si>
    <t xml:space="preserve">SOLIA 5 HYDROELECTRIC, LLC         </t>
  </si>
  <si>
    <t>P-13563</t>
  </si>
  <si>
    <t xml:space="preserve">SWEETHEART LAKE                    </t>
  </si>
  <si>
    <t xml:space="preserve">JUNEAU HYDROPOWER, INC             </t>
  </si>
  <si>
    <t>P-13629</t>
  </si>
  <si>
    <t xml:space="preserve">Coleman </t>
  </si>
  <si>
    <t>Lemhi</t>
  </si>
  <si>
    <t>Coleman Hydro, LLC</t>
  </si>
  <si>
    <t>P-12635</t>
  </si>
  <si>
    <t>Mineville Pumped Storage</t>
  </si>
  <si>
    <t>Essex</t>
  </si>
  <si>
    <t>Moriah Hydro Corporation</t>
  </si>
  <si>
    <t>P-12757</t>
  </si>
  <si>
    <t>Red River L&amp;D No.4</t>
  </si>
  <si>
    <t>Red River Parish</t>
  </si>
  <si>
    <t>BOST4 Hydroelectric Company, LLC</t>
  </si>
  <si>
    <t>P-13762</t>
  </si>
  <si>
    <t>Morgantown Lock and Dam</t>
  </si>
  <si>
    <t>Monogalia</t>
  </si>
  <si>
    <t>FFP Missouri 15, LLC</t>
  </si>
  <si>
    <t>P-13135</t>
  </si>
  <si>
    <t xml:space="preserve">DELTA DAM                          </t>
  </si>
  <si>
    <t xml:space="preserve">CITY OF WATERVLIET                 </t>
  </si>
  <si>
    <t>P-13771</t>
  </si>
  <si>
    <t xml:space="preserve">POINT MARION LOCK AND DAM          </t>
  </si>
  <si>
    <t xml:space="preserve">SOLIA 8 HYDROELECTRIC, LLC         </t>
  </si>
  <si>
    <t>P-13761</t>
  </si>
  <si>
    <t xml:space="preserve">EMSWORTH BACK CHANNEL DAM          </t>
  </si>
  <si>
    <t xml:space="preserve">FFP MISSOURI 6, LLC.               </t>
  </si>
  <si>
    <t>P-13767</t>
  </si>
  <si>
    <t>Monogahela Lock and Dam No. 4</t>
  </si>
  <si>
    <t>Westmoreland</t>
  </si>
  <si>
    <t>Solia 4 Hydroelectric, LLC</t>
  </si>
  <si>
    <t>P-12796</t>
  </si>
  <si>
    <t>R.C. Byrd</t>
  </si>
  <si>
    <t>Gallia</t>
  </si>
  <si>
    <t>City of Wadsworth, Ohio</t>
  </si>
  <si>
    <t>P-12486</t>
  </si>
  <si>
    <t xml:space="preserve">BEAR RIVER NARROWS                 </t>
  </si>
  <si>
    <t xml:space="preserve">TWIN LAKES CANAL COMPANY           </t>
  </si>
  <si>
    <t>P-13757</t>
  </si>
  <si>
    <t xml:space="preserve">EMSWORTH LOCKS AND DAM             </t>
  </si>
  <si>
    <t xml:space="preserve">FFP MISSOURI 5, LLC.               </t>
  </si>
  <si>
    <t>P-12962</t>
  </si>
  <si>
    <t>Newburgh</t>
  </si>
  <si>
    <t>IN</t>
  </si>
  <si>
    <t>Pending LOPP Solicitation</t>
  </si>
  <si>
    <t>V-C2 (Lewis Wasteway)</t>
  </si>
  <si>
    <t>Churchill</t>
  </si>
  <si>
    <t>Truckee Carson Irrigation District</t>
  </si>
  <si>
    <t>Diamond Fork</t>
  </si>
  <si>
    <t>Central Utah Water Conservancy District (req)</t>
  </si>
  <si>
    <t>Johnson Drop</t>
  </si>
  <si>
    <t>Turnbull Hydro, LLC (req)</t>
  </si>
  <si>
    <t>A Drop</t>
  </si>
  <si>
    <t>Rifle Gap Dam</t>
  </si>
  <si>
    <t>TBD</t>
  </si>
  <si>
    <t>Publicly Owned Utility</t>
  </si>
  <si>
    <t>A-C3 (Panicker Drop)</t>
  </si>
  <si>
    <t>San Juan Chama Project</t>
  </si>
  <si>
    <t>Archuleta</t>
  </si>
  <si>
    <t>Santa Rosa Canal</t>
  </si>
  <si>
    <t>Maricopa-Stanfield Irrigation and Drainage District (req)</t>
  </si>
  <si>
    <t>Woods Drop</t>
  </si>
  <si>
    <t>P-14211</t>
  </si>
  <si>
    <t>Pending Preliminary Permit</t>
  </si>
  <si>
    <t xml:space="preserve">WEBBING                            </t>
  </si>
  <si>
    <t>RHODE ISLAND DEPT OF ENV MANAGEMENT</t>
  </si>
  <si>
    <t>P-14566</t>
  </si>
  <si>
    <t>Pine Creek Mine Plug</t>
  </si>
  <si>
    <t>KC Pittsfield LLC</t>
  </si>
  <si>
    <t>Advanced Hydropower, Inc.</t>
  </si>
  <si>
    <t>P-14653</t>
  </si>
  <si>
    <t>Easygo</t>
  </si>
  <si>
    <t>Twain Resources, LLC</t>
  </si>
  <si>
    <t>P-14747</t>
  </si>
  <si>
    <t>William H. Harsha Lake Dam Hydroelectric Project</t>
  </si>
  <si>
    <t>Clermont</t>
  </si>
  <si>
    <t>Energy Resources USA Inc.</t>
  </si>
  <si>
    <t>P-14689</t>
  </si>
  <si>
    <t>Col. Chas D. Maynard L&amp;D</t>
  </si>
  <si>
    <t>Energy Resources USA</t>
  </si>
  <si>
    <t>P-14722</t>
  </si>
  <si>
    <t>Mill and Main Project</t>
  </si>
  <si>
    <t>Middlesex</t>
  </si>
  <si>
    <t>AS Clock Tower Owner, LLC</t>
  </si>
  <si>
    <t>P-14715</t>
  </si>
  <si>
    <t>Hepburn Street Dam Hydro project</t>
  </si>
  <si>
    <t>Lycoming</t>
  </si>
  <si>
    <t>Lock + Hydro Friends Fund XII</t>
  </si>
  <si>
    <t>P-14697</t>
  </si>
  <si>
    <t>McNary Advanced</t>
  </si>
  <si>
    <t>P-14601</t>
  </si>
  <si>
    <t>Drum-Spaulding Small Hydro</t>
  </si>
  <si>
    <t>Trinity Star LLC</t>
  </si>
  <si>
    <t>P-14683</t>
  </si>
  <si>
    <t>Blue Marsh Dam Water Power Project</t>
  </si>
  <si>
    <t>Berks</t>
  </si>
  <si>
    <t>Adam Rousselle,II</t>
  </si>
  <si>
    <t>P-14611</t>
  </si>
  <si>
    <t>Bedford Energy Associates, LLC</t>
  </si>
  <si>
    <t>P-14694</t>
  </si>
  <si>
    <t>Mississippi River Lock &amp; Dam No. 25</t>
  </si>
  <si>
    <t>Lock +tm Hydro Friends Fund XI, LLC</t>
  </si>
  <si>
    <t>P-14691</t>
  </si>
  <si>
    <t>Columbia Lock and Dam</t>
  </si>
  <si>
    <t>Lock Hydro Friends</t>
  </si>
  <si>
    <t>P-14614</t>
  </si>
  <si>
    <t>Great Feeder/Enterprise</t>
  </si>
  <si>
    <t>Great Feeder &amp; Enterprise Canal Co. LTD</t>
  </si>
  <si>
    <t>P-14749</t>
  </si>
  <si>
    <t>Caesar Creek Lake Hydroelectric Project</t>
  </si>
  <si>
    <t>Warren</t>
  </si>
  <si>
    <t>P-14718</t>
  </si>
  <si>
    <t>Lebanon-Mascoma</t>
  </si>
  <si>
    <t>Grafton</t>
  </si>
  <si>
    <t>Grafton Hydro, LLC</t>
  </si>
  <si>
    <t>P-14701</t>
  </si>
  <si>
    <t>Diamond Mills Hydroelectric Project</t>
  </si>
  <si>
    <t>Ulster</t>
  </si>
  <si>
    <t>Empire State Hydro 301, LLC</t>
  </si>
  <si>
    <t>P-14636</t>
  </si>
  <si>
    <t>Talkeetna River Dam</t>
  </si>
  <si>
    <t>Matanuska-Susitna</t>
  </si>
  <si>
    <t>Glacial Energy, LLC</t>
  </si>
  <si>
    <t>P-14705</t>
  </si>
  <si>
    <t>Clarksville Lock and Dam Hydroelectric Project</t>
  </si>
  <si>
    <t>Energy Resources USA INC.</t>
  </si>
  <si>
    <t>P-14726</t>
  </si>
  <si>
    <t>Prosser Creek Hydroelectric Project</t>
  </si>
  <si>
    <t>Pyramid lake Paiute Tribe</t>
  </si>
  <si>
    <t>P-14730</t>
  </si>
  <si>
    <t>Palo Verde Power Hydroelectric Project</t>
  </si>
  <si>
    <t>Palo Verde Power</t>
  </si>
  <si>
    <t>P-14695</t>
  </si>
  <si>
    <t>Mississippi River Lock &amp; Dam No. 24</t>
  </si>
  <si>
    <t>Lock+tm Hydro Friends Fund X, LLC</t>
  </si>
  <si>
    <t>P-14639</t>
  </si>
  <si>
    <t>Drum Spaulding Small Hydro</t>
  </si>
  <si>
    <t>P-14666</t>
  </si>
  <si>
    <t>Lock 11 Hydroelectric Station</t>
  </si>
  <si>
    <t>Lock 11 Hydro Partners</t>
  </si>
  <si>
    <t>P-14742</t>
  </si>
  <si>
    <t>Ute Pumped Storage Project</t>
  </si>
  <si>
    <t>Daggett</t>
  </si>
  <si>
    <t>Ute Indian Tribe</t>
  </si>
  <si>
    <t>P-14703</t>
  </si>
  <si>
    <t>Braendly Dam Hydroelectric Project</t>
  </si>
  <si>
    <t>Dutchess</t>
  </si>
  <si>
    <t>Empire State Hydro 302, LLC</t>
  </si>
  <si>
    <t>P-14739</t>
  </si>
  <si>
    <t>Coralville Dam Hydroelectric Project</t>
  </si>
  <si>
    <t>Johnson</t>
  </si>
  <si>
    <t>P-14711</t>
  </si>
  <si>
    <t>Lock and Dam No. 25 Hydroelectric Project</t>
  </si>
  <si>
    <t>P-14600</t>
  </si>
  <si>
    <t>P-14663</t>
  </si>
  <si>
    <t>Joe Hardin Lock and Dam #3</t>
  </si>
  <si>
    <t>Arkansas Electric Cooperative Corporation</t>
  </si>
  <si>
    <t>P-14664</t>
  </si>
  <si>
    <t>David D. Terry Lock &amp; Dam No. 6</t>
  </si>
  <si>
    <t>Pulaski</t>
  </si>
  <si>
    <t>P-14721</t>
  </si>
  <si>
    <t>Workshops Pond Dam</t>
  </si>
  <si>
    <t>Hampden</t>
  </si>
  <si>
    <t>City of Springfield, MA</t>
  </si>
  <si>
    <t>P-14551</t>
  </si>
  <si>
    <t>Saxonville Dam</t>
  </si>
  <si>
    <t>Saxonville Realty Trust</t>
  </si>
  <si>
    <t>P-14626</t>
  </si>
  <si>
    <t>Two Girls Creek</t>
  </si>
  <si>
    <t>Linn</t>
  </si>
  <si>
    <t>GreenVolt Hydro, LLC</t>
  </si>
  <si>
    <t>P-14253</t>
  </si>
  <si>
    <t>MISSISSIPPI RIVER LOCK &amp; DAM NO. 17</t>
  </si>
  <si>
    <t xml:space="preserve">LOCK + HYDRO FRIENDS FUND IV       </t>
  </si>
  <si>
    <t>P-14702</t>
  </si>
  <si>
    <t>Scheelite Water Power Project</t>
  </si>
  <si>
    <t xml:space="preserve">INYO </t>
  </si>
  <si>
    <t>Twain Resources LLC</t>
  </si>
  <si>
    <t>P-14716</t>
  </si>
  <si>
    <t>WaterOne Kansas River Hydroelectric Project</t>
  </si>
  <si>
    <t>Wyandotte</t>
  </si>
  <si>
    <t>Water District No. 1 of Johnson County, KS</t>
  </si>
  <si>
    <t>P-14567</t>
  </si>
  <si>
    <t>KC LLC</t>
  </si>
  <si>
    <t>P-14728</t>
  </si>
  <si>
    <t>Boca Hydroelectric Project</t>
  </si>
  <si>
    <t>Pyramid Lake Paiute Tribe</t>
  </si>
  <si>
    <t>P-14599</t>
  </si>
  <si>
    <t>Morgan&amp;Pine Creek Bypass</t>
  </si>
  <si>
    <t>P-14549</t>
  </si>
  <si>
    <t>Francis E. Walter Hydroelectric Project</t>
  </si>
  <si>
    <t>Luzerne</t>
  </si>
  <si>
    <t>Mid-Atlantic Hydro, LLC</t>
  </si>
  <si>
    <t>P-14665</t>
  </si>
  <si>
    <t>Col. Charles D. Maynard Lock and Dam #5</t>
  </si>
  <si>
    <t>P-13090</t>
  </si>
  <si>
    <t>Morgan &amp; Pine Creek Bypass</t>
  </si>
  <si>
    <t>lnyo</t>
  </si>
  <si>
    <t>P-14627</t>
  </si>
  <si>
    <t>Symphony Hydro Project</t>
  </si>
  <si>
    <t>Symphony Hydro LLC</t>
  </si>
  <si>
    <t>P-14643</t>
  </si>
  <si>
    <t>Nockamixon Dam Water Power Project</t>
  </si>
  <si>
    <t>Buck</t>
  </si>
  <si>
    <t>Adam Rousselle, II</t>
  </si>
  <si>
    <t>P-14686</t>
  </si>
  <si>
    <t>David D. Terry L&amp;D</t>
  </si>
  <si>
    <t>P-14539</t>
  </si>
  <si>
    <t>Melvin Price Locks and Dam</t>
  </si>
  <si>
    <t>St. Charles</t>
  </si>
  <si>
    <t>Lock+ Hydro Friends Fund III, LLC</t>
  </si>
  <si>
    <t>P-14723</t>
  </si>
  <si>
    <t>Oxbow</t>
  </si>
  <si>
    <t>Jordan Whittaker</t>
  </si>
  <si>
    <t>P-14707</t>
  </si>
  <si>
    <t>Texaco Dam Hydroelectric Project</t>
  </si>
  <si>
    <t>Empire State Hydro 305, LLC</t>
  </si>
  <si>
    <t>P-11480</t>
  </si>
  <si>
    <t>Under Construction</t>
  </si>
  <si>
    <t>Reynolds Creek</t>
  </si>
  <si>
    <t xml:space="preserve">Hydaburg </t>
  </si>
  <si>
    <t>Haida Energy, Inc</t>
  </si>
  <si>
    <t>P-12667</t>
  </si>
  <si>
    <t xml:space="preserve">MELDAHL                            </t>
  </si>
  <si>
    <t>Bracken</t>
  </si>
  <si>
    <t xml:space="preserve">AMERICAN MUNICIPAL POWER, INC      </t>
  </si>
  <si>
    <t>P-13124</t>
  </si>
  <si>
    <t xml:space="preserve">ALLISON Creek    </t>
  </si>
  <si>
    <t xml:space="preserve">COPPER VALLEY ELECTRIC ASSN.       </t>
  </si>
  <si>
    <t>P-13658</t>
  </si>
  <si>
    <t>Coltsville Flow Control Station</t>
  </si>
  <si>
    <t>Berkshire</t>
  </si>
  <si>
    <t>City of Massachusetts</t>
  </si>
  <si>
    <t>P-12642</t>
  </si>
  <si>
    <t xml:space="preserve">W. KERR SCOTT                      </t>
  </si>
  <si>
    <t>Wilkes</t>
  </si>
  <si>
    <t xml:space="preserve">WILKESBORO HYDROPOWER, LLC.        </t>
  </si>
  <si>
    <t>P-6902</t>
  </si>
  <si>
    <t xml:space="preserve">WILLOW ISLAND L &amp; D                </t>
  </si>
  <si>
    <t xml:space="preserve">Pleasants </t>
  </si>
  <si>
    <t>P-13817</t>
  </si>
  <si>
    <t>45-Mile Hydroelectric Project</t>
  </si>
  <si>
    <t>Apple Inc.</t>
  </si>
  <si>
    <t>P-6641</t>
  </si>
  <si>
    <t>SMITHLAND</t>
  </si>
  <si>
    <t>Livingston</t>
  </si>
  <si>
    <t>P-14444</t>
  </si>
  <si>
    <t>Lincoln Metering Station</t>
  </si>
  <si>
    <t>P-10228</t>
  </si>
  <si>
    <t xml:space="preserve">CANNELTON                          </t>
  </si>
  <si>
    <t>Perry</t>
  </si>
  <si>
    <t>P-11945</t>
  </si>
  <si>
    <t xml:space="preserve">Dorena Lake Dam                    </t>
  </si>
  <si>
    <t xml:space="preserve">DORENA HYDRO, LLC.                 </t>
  </si>
  <si>
    <t>P-12576</t>
  </si>
  <si>
    <t xml:space="preserve">RED ROCK                           </t>
  </si>
  <si>
    <t>P-13080</t>
  </si>
  <si>
    <t>Cargill Falls</t>
  </si>
  <si>
    <t>Putnam Green Power, LLC</t>
  </si>
  <si>
    <t>P-12632</t>
  </si>
  <si>
    <t>Lake Livingston</t>
  </si>
  <si>
    <t>East Texas Electric Cooperative, Inc.</t>
  </si>
  <si>
    <t>P-13368</t>
  </si>
  <si>
    <t xml:space="preserve">TOWNSHEND DAM                      </t>
  </si>
  <si>
    <t xml:space="preserve">BLUE HERON HYDRO, LLC.             </t>
  </si>
  <si>
    <t>CD15-21</t>
  </si>
  <si>
    <t>North Gooding Main Hydroelectric Project</t>
  </si>
  <si>
    <t>North Gooding Main Hydro LLC</t>
  </si>
  <si>
    <t>P-14327</t>
  </si>
  <si>
    <t>HUMBOLDT RIVER HYDROPOWER PROJECT</t>
  </si>
  <si>
    <t>Pershing</t>
  </si>
  <si>
    <t>PERSHING COUNTY WATER CONSERVATION DISTRICT</t>
  </si>
  <si>
    <t>P-13226</t>
  </si>
  <si>
    <t xml:space="preserve">BALL MOUNTAIN DAM                  </t>
  </si>
  <si>
    <t>Jamaica</t>
  </si>
  <si>
    <t>CD14-23</t>
  </si>
  <si>
    <t>Tanner In-Conduit Hydroelectric Project</t>
  </si>
  <si>
    <t>Amador</t>
  </si>
  <si>
    <t>Amador Water Agency</t>
  </si>
  <si>
    <t>CD15-24</t>
  </si>
  <si>
    <t>Richmond Hydroelectric Project</t>
  </si>
  <si>
    <t>Cache</t>
  </si>
  <si>
    <t>Richmond Irrigation Company</t>
  </si>
  <si>
    <t>CD14-4</t>
  </si>
  <si>
    <t>Battle Creek Microhydro Power Generation Project</t>
  </si>
  <si>
    <t>Pleasant Grove City, Utah</t>
  </si>
  <si>
    <t>CD13-8</t>
  </si>
  <si>
    <t xml:space="preserve">Reich Hydroelectric Turbine Installation </t>
  </si>
  <si>
    <t>Cook</t>
  </si>
  <si>
    <t>Village of Oak Lawn, Illinois</t>
  </si>
  <si>
    <t>Latitude</t>
  </si>
  <si>
    <t>Longitude</t>
  </si>
  <si>
    <t>Dam_Name</t>
  </si>
  <si>
    <t>Dam_Owner</t>
  </si>
  <si>
    <t>Waterway</t>
  </si>
  <si>
    <t>Pumped Storage Hydropower</t>
  </si>
  <si>
    <t>Dataset Title</t>
  </si>
  <si>
    <t>Keywords</t>
  </si>
  <si>
    <t>hydropower, water power, hydroelectricity, hydropower market, hydropower plants, Oak Ridge National Laboratory, Department of Energy, Water Power Technologies Office, ORNL, DOE</t>
  </si>
  <si>
    <t>Originator</t>
  </si>
  <si>
    <t>Oak Ridge National Laboratory</t>
  </si>
  <si>
    <t>Creator</t>
  </si>
  <si>
    <t>Megan Johnson (johnsonmm@ornl.gov) and Rocio Uria Martinez (uriamartiner@ornl.gov)</t>
  </si>
  <si>
    <t>Publication Date</t>
  </si>
  <si>
    <t>Updated</t>
  </si>
  <si>
    <t>Online Linkage</t>
  </si>
  <si>
    <t>Dataset ID</t>
  </si>
  <si>
    <t>DOI</t>
  </si>
  <si>
    <t>Description</t>
  </si>
  <si>
    <t>Purpose</t>
  </si>
  <si>
    <t>For use within geographic informatin system (GIS), databases, statistical software, or applications.</t>
  </si>
  <si>
    <t>Coverage</t>
  </si>
  <si>
    <t>Conterminous United States, Alaska, and Hawaii.</t>
  </si>
  <si>
    <t>Coordinate System</t>
  </si>
  <si>
    <t>GCS_North_American_1983 (WKID: 4269 Authority: EPSG)</t>
  </si>
  <si>
    <t>Exclusions</t>
  </si>
  <si>
    <t>May lack some hydropower projects that are not required to go through standard permitting processes.</t>
  </si>
  <si>
    <t>Maintenance_and_Update_Frequency</t>
  </si>
  <si>
    <t>Once per year</t>
  </si>
  <si>
    <t>Type</t>
  </si>
  <si>
    <t>Spreadsheet</t>
  </si>
  <si>
    <t>Format</t>
  </si>
  <si>
    <t>Microsoft Excel</t>
  </si>
  <si>
    <t>Version</t>
  </si>
  <si>
    <t>Contact Instructions</t>
  </si>
  <si>
    <t>Megan Johnson: johnsonmm@ornl.gov</t>
  </si>
  <si>
    <t>Citation</t>
  </si>
  <si>
    <t>Use Constraints</t>
  </si>
  <si>
    <t>The distributor shall not be held liable for improper or incorrect use of this data, based on the description of appropriate/inappropriate uses described in this metadata document.  It is strongly recommended that this data is directly acquired from the distributor and not indirectly through other sources which may have changed the data in some way.  ORNL should be acknowledged using the citation above as the data source in products derived from these data.</t>
  </si>
  <si>
    <t>Dataset Credit</t>
  </si>
  <si>
    <t>Funding and support were provided by the U.S. Department of Energy (DOE) Energy Efficiency and Renewable Energy, Water Power Technologies Office through Oak Ridge National Laboratory, which is managed by UT-Battelle, LLC, for the DOE under contract DE-AC05-00OR22725.</t>
  </si>
  <si>
    <t>Acronyms and Nomenclature</t>
  </si>
  <si>
    <t>AEA</t>
  </si>
  <si>
    <t>State of Alaska</t>
  </si>
  <si>
    <t>State of Hawaii</t>
  </si>
  <si>
    <t>NID</t>
  </si>
  <si>
    <t>National Inventory of Dams</t>
  </si>
  <si>
    <t>Conventional Hydropower</t>
  </si>
  <si>
    <t>PS</t>
  </si>
  <si>
    <t>Pumped Storage</t>
  </si>
  <si>
    <t>Reclamation</t>
  </si>
  <si>
    <t>US Bureau of Reclamation</t>
  </si>
  <si>
    <t>TVA</t>
  </si>
  <si>
    <t>Tennessee Valley Authority</t>
  </si>
  <si>
    <t>USACE</t>
  </si>
  <si>
    <t>U.S. Army Corps of Engineers</t>
  </si>
  <si>
    <t>LOPP</t>
  </si>
  <si>
    <t>Lease of Power Privilege</t>
  </si>
  <si>
    <t>Short Name</t>
  </si>
  <si>
    <t>Unit</t>
  </si>
  <si>
    <t>Is Unique?</t>
  </si>
  <si>
    <t>Source</t>
  </si>
  <si>
    <t>No</t>
  </si>
  <si>
    <t>The unique reference number assigned by OSEC (Office of the Secretary) for each new case or application filed with FERC. The Docket Number format can have as many as ten characters or as few as four. Both Alpha and numeric characters are used. After issuance, this number cannot be modified.</t>
  </si>
  <si>
    <t>FERC, Reclamation LOPP database, and web searches</t>
  </si>
  <si>
    <t>Yes</t>
  </si>
  <si>
    <t>Proposed hydropower facility name</t>
  </si>
  <si>
    <t>Whether the proposed is hydropower or pumped storage hydropower</t>
  </si>
  <si>
    <t>Project_subcat</t>
  </si>
  <si>
    <t>Wether the proposed project is a conduit, new stream-reach development, non-powered dam, or pumped storage facility</t>
  </si>
  <si>
    <t>Capacity_MW</t>
  </si>
  <si>
    <t>Total capacity from hydraulic turbine-generator units within the proposed facility</t>
  </si>
  <si>
    <t>U.S. state abbreviation</t>
  </si>
  <si>
    <t>U.S. county</t>
  </si>
  <si>
    <t>Decimal Degrees</t>
  </si>
  <si>
    <t>Latitude coordinate</t>
  </si>
  <si>
    <t>Longitude coordinate</t>
  </si>
  <si>
    <t>The developer of the proposed hydropower facility</t>
  </si>
  <si>
    <t>The type of developer of the proposed hydropower facility: cooperative, investor-owned utility, municipal, political subdivision, private non-utility, or state agency.</t>
  </si>
  <si>
    <t>The name of the dam where the proposed hydropower facility would be located</t>
  </si>
  <si>
    <t>Dam ownership where the proposed hydropower facility would be located</t>
  </si>
  <si>
    <t>Water source where the proposed hydropower facility would be located</t>
  </si>
  <si>
    <t>Whether the proposed pumped storage facility would be open loop or closed loop</t>
  </si>
  <si>
    <t>U.S. Hydropower Development Pipeline Database FY2016</t>
  </si>
  <si>
    <t>ORNL_US_Hydropower_DevelopmentPipeline_FY2016</t>
  </si>
  <si>
    <t>U.S. Hydropower Development Pipeline database is a snapshot (as of December 31, 2015) of locations and key characteristics of U.S. hydropower projects that are in the permitting/licensing/exemption phase and yet to be operational.</t>
  </si>
  <si>
    <t>FY2016</t>
  </si>
  <si>
    <t>Johnson, M.M., and Uría-Martínez, R., (2021). U.S. Hydropower Development Pipeline Data, FY2016. DOI: 10.21951/HMR_PipelineFY16</t>
  </si>
  <si>
    <t>At what point in the development process  the proposed facility was in as of December 31,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</si>
</sst>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color theme="1"/>
      <name val="Calibri"/>
      <family val="2"/>
    </font>
    <font>
      <sz val="11"/>
      <color theme="1"/>
      <name val="Calibri"/>
      <family val="2"/>
    </font>
    <font>
      <sz val="12"/>
      <color theme="1"/>
      <name val="Calibri"/>
      <family val="2"/>
    </font>
    <font>
      <b/>
      <sz val="12"/>
      <color theme="1"/>
      <name val="Calibri"/>
      <family val="2"/>
      <scheme val="minor"/>
    </font>
    <font>
      <sz val="12"/>
      <color theme="1"/>
      <name val="Calibri"/>
      <family val="2"/>
      <scheme val="minor"/>
    </font>
    <font>
      <b/>
      <u/>
      <sz val="14"/>
      <color theme="3"/>
      <name val="Gotham Narrow Medium"/>
      <family val="3"/>
    </font>
    <font>
      <sz val="11"/>
      <color indexed="8"/>
      <name val="Calibri"/>
      <family val="2"/>
    </font>
    <font>
      <b/>
      <sz val="11"/>
      <color indexed="8"/>
      <name val="Calibri"/>
      <family val="2"/>
    </font>
    <font>
      <sz val="10"/>
      <name val="MS Sans Serif"/>
      <family val="2"/>
    </font>
    <font>
      <b/>
      <sz val="11"/>
      <name val="Calibri"/>
      <family val="2"/>
      <scheme val="minor"/>
    </font>
    <font>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rgb="FFFFFF0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33" borderId="0" applyNumberFormat="0" applyBorder="0" applyAlignment="0" applyProtection="0"/>
    <xf numFmtId="0" fontId="27" fillId="0" borderId="0"/>
  </cellStyleXfs>
  <cellXfs count="39">
    <xf numFmtId="0" fontId="0" fillId="0" borderId="0" xfId="0"/>
    <xf numFmtId="0" fontId="0" fillId="0" borderId="0" xfId="0" applyAlignment="1">
      <alignment wrapText="1"/>
    </xf>
    <xf numFmtId="0" fontId="16" fillId="0" borderId="0" xfId="0" applyFont="1"/>
    <xf numFmtId="0" fontId="19" fillId="0" borderId="10" xfId="42" applyFont="1" applyBorder="1" applyAlignment="1">
      <alignment horizontal="left"/>
    </xf>
    <xf numFmtId="0" fontId="20" fillId="0" borderId="11" xfId="0" applyFont="1" applyBorder="1" applyAlignment="1">
      <alignment horizontal="left" wrapText="1"/>
    </xf>
    <xf numFmtId="0" fontId="21" fillId="0" borderId="11" xfId="0" applyFont="1" applyBorder="1" applyAlignment="1">
      <alignment horizontal="left" wrapText="1"/>
    </xf>
    <xf numFmtId="0" fontId="20" fillId="0" borderId="11" xfId="0" applyFont="1" applyBorder="1" applyAlignment="1">
      <alignment horizontal="left"/>
    </xf>
    <xf numFmtId="14" fontId="20" fillId="0" borderId="11" xfId="0" applyNumberFormat="1" applyFont="1" applyBorder="1" applyAlignment="1">
      <alignment horizontal="left"/>
    </xf>
    <xf numFmtId="0" fontId="22" fillId="0" borderId="12" xfId="0" applyFont="1" applyBorder="1"/>
    <xf numFmtId="0" fontId="22" fillId="0" borderId="13" xfId="0" applyFont="1" applyBorder="1"/>
    <xf numFmtId="0" fontId="23" fillId="0" borderId="14" xfId="0" applyFont="1" applyBorder="1" applyAlignment="1">
      <alignment wrapText="1"/>
    </xf>
    <xf numFmtId="0" fontId="19" fillId="0" borderId="13" xfId="42" applyFont="1" applyBorder="1" applyAlignment="1">
      <alignment horizontal="left"/>
    </xf>
    <xf numFmtId="0" fontId="23" fillId="0" borderId="13" xfId="0" applyFont="1" applyBorder="1" applyAlignment="1">
      <alignment horizontal="left" wrapText="1"/>
    </xf>
    <xf numFmtId="0" fontId="19" fillId="0" borderId="12" xfId="42" applyFont="1" applyBorder="1" applyAlignment="1">
      <alignment horizontal="left"/>
    </xf>
    <xf numFmtId="0" fontId="21" fillId="0" borderId="14" xfId="42" applyFont="1" applyBorder="1" applyAlignment="1">
      <alignment horizontal="left" wrapText="1"/>
    </xf>
    <xf numFmtId="0" fontId="19" fillId="0" borderId="15" xfId="42" applyFont="1" applyBorder="1" applyAlignment="1">
      <alignment horizontal="left"/>
    </xf>
    <xf numFmtId="0" fontId="0" fillId="0" borderId="16" xfId="0" applyBorder="1" applyAlignment="1">
      <alignment wrapText="1"/>
    </xf>
    <xf numFmtId="0" fontId="16" fillId="0" borderId="17" xfId="0" applyFont="1" applyBorder="1"/>
    <xf numFmtId="0" fontId="24" fillId="0" borderId="17" xfId="0" applyFont="1" applyBorder="1" applyAlignment="1">
      <alignment horizontal="left"/>
    </xf>
    <xf numFmtId="0" fontId="16" fillId="0" borderId="0" xfId="0" applyFont="1" applyAlignment="1">
      <alignment horizontal="left"/>
    </xf>
    <xf numFmtId="0" fontId="26" fillId="0" borderId="18" xfId="43" applyFont="1" applyFill="1" applyBorder="1"/>
    <xf numFmtId="0" fontId="26" fillId="0" borderId="19" xfId="43" applyFont="1" applyFill="1" applyBorder="1"/>
    <xf numFmtId="0" fontId="26" fillId="0" borderId="20" xfId="43" applyFont="1" applyFill="1" applyBorder="1" applyAlignment="1">
      <alignment wrapText="1"/>
    </xf>
    <xf numFmtId="0" fontId="1" fillId="0" borderId="0" xfId="0" applyFont="1"/>
    <xf numFmtId="0" fontId="28" fillId="0" borderId="21" xfId="44" applyFont="1" applyBorder="1"/>
    <xf numFmtId="0" fontId="0" fillId="0" borderId="22" xfId="0" applyBorder="1"/>
    <xf numFmtId="0" fontId="0" fillId="0" borderId="22" xfId="0" applyBorder="1" applyAlignment="1">
      <alignment wrapText="1"/>
    </xf>
    <xf numFmtId="0" fontId="0" fillId="0" borderId="23" xfId="0" applyBorder="1"/>
    <xf numFmtId="0" fontId="28" fillId="0" borderId="24" xfId="44" applyFont="1" applyBorder="1"/>
    <xf numFmtId="0" fontId="29" fillId="0" borderId="0" xfId="0" applyFont="1" applyAlignment="1">
      <alignment vertical="center"/>
    </xf>
    <xf numFmtId="0" fontId="0" fillId="0" borderId="25" xfId="0" applyBorder="1"/>
    <xf numFmtId="0" fontId="0" fillId="0" borderId="0" xfId="0" applyAlignment="1">
      <alignment vertical="center" wrapText="1"/>
    </xf>
    <xf numFmtId="0" fontId="28" fillId="0" borderId="26" xfId="44" applyFont="1" applyBorder="1"/>
    <xf numFmtId="0" fontId="0" fillId="0" borderId="27" xfId="0" applyBorder="1"/>
    <xf numFmtId="0" fontId="0" fillId="0" borderId="28" xfId="0" applyBorder="1"/>
    <xf numFmtId="0" fontId="1" fillId="0" borderId="0" xfId="0" applyFont="1" applyAlignment="1">
      <alignment wrapText="1"/>
    </xf>
    <xf numFmtId="0" fontId="21" fillId="34" borderId="14" xfId="42" applyFont="1" applyFill="1" applyBorder="1" applyAlignment="1">
      <alignment horizontal="left" wrapText="1"/>
    </xf>
    <xf numFmtId="0" fontId="0" fillId="34" borderId="0" xfId="0" applyFill="1"/>
    <xf numFmtId="0" fontId="23" fillId="34" borderId="14" xfId="0" applyFont="1" applyFill="1" applyBorder="1" applyAlignment="1">
      <alignmen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1 2" xfId="43"/>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rmal 3"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wm/Documents/HMR/Pipeline_historical_versions/pipeline_historical_versions/Outputs/2016HMRUpdate/PPD.new.active.nonmicro_useforweb2016hmr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wm/Downloads/ORNL_US_Hydropower_DevelopmentPipeline_Data_FY2021%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cronyms and Nomenclature"/>
      <sheetName val="Field Descriptions"/>
      <sheetName val="Data"/>
    </sheetNames>
    <sheetDataSet>
      <sheetData sheetId="0" refreshError="1"/>
      <sheetData sheetId="1" refreshError="1"/>
      <sheetData sheetId="2" refreshError="1"/>
      <sheetData sheetId="3">
        <row r="1">
          <cell r="B1" t="str">
            <v>Project_name</v>
          </cell>
          <cell r="C1" t="str">
            <v>Project_type</v>
          </cell>
          <cell r="D1" t="str">
            <v>Project_subcat</v>
          </cell>
          <cell r="E1" t="str">
            <v>State</v>
          </cell>
          <cell r="F1" t="str">
            <v>County</v>
          </cell>
          <cell r="G1" t="str">
            <v>Latitude</v>
          </cell>
          <cell r="H1" t="str">
            <v>Longitude</v>
          </cell>
          <cell r="I1" t="str">
            <v>Project_developer</v>
          </cell>
          <cell r="J1" t="str">
            <v>Developer_type</v>
          </cell>
          <cell r="K1" t="str">
            <v>Dam_Name</v>
          </cell>
          <cell r="L1" t="str">
            <v>Dam_Owner</v>
          </cell>
          <cell r="M1" t="str">
            <v>Waterway</v>
          </cell>
        </row>
        <row r="2">
          <cell r="B2" t="str">
            <v>Soldier Canyon Micro Hydro Facility</v>
          </cell>
          <cell r="C2" t="str">
            <v>CH</v>
          </cell>
          <cell r="D2" t="str">
            <v>Conduit</v>
          </cell>
          <cell r="E2" t="str">
            <v>CO</v>
          </cell>
          <cell r="F2" t="str">
            <v>Larimer</v>
          </cell>
          <cell r="I2" t="str">
            <v>Soldier Canyon Filter Plant</v>
          </cell>
          <cell r="J2" t="str">
            <v>Political subdivision</v>
          </cell>
        </row>
        <row r="3">
          <cell r="B3" t="str">
            <v>Fulton Hydropower Project</v>
          </cell>
          <cell r="C3" t="str">
            <v>CH</v>
          </cell>
          <cell r="D3" t="str">
            <v>Conduit</v>
          </cell>
          <cell r="E3" t="str">
            <v>ID</v>
          </cell>
          <cell r="F3" t="str">
            <v>Custer</v>
          </cell>
          <cell r="I3" t="str">
            <v>Gordon Fulton</v>
          </cell>
          <cell r="J3" t="str">
            <v>Private non-utility</v>
          </cell>
        </row>
        <row r="4">
          <cell r="B4" t="str">
            <v>Roemer Water Filtration Facility Hydroelectric Project</v>
          </cell>
          <cell r="C4" t="str">
            <v>CH</v>
          </cell>
          <cell r="D4" t="str">
            <v>Conduit</v>
          </cell>
          <cell r="E4" t="str">
            <v>CA</v>
          </cell>
          <cell r="F4" t="str">
            <v>San Bernardino</v>
          </cell>
          <cell r="I4" t="str">
            <v>West Valley Water District</v>
          </cell>
          <cell r="J4" t="str">
            <v>Political subdivision</v>
          </cell>
        </row>
        <row r="5">
          <cell r="B5" t="str">
            <v>Middle Ditch Hydroelectric Project</v>
          </cell>
          <cell r="C5" t="str">
            <v>CH</v>
          </cell>
          <cell r="D5" t="str">
            <v>Conduit</v>
          </cell>
          <cell r="E5" t="str">
            <v>ID</v>
          </cell>
          <cell r="F5" t="str">
            <v>Franklin</v>
          </cell>
          <cell r="G5">
            <v>42.048333329999998</v>
          </cell>
          <cell r="H5">
            <v>-111.79722219999999</v>
          </cell>
          <cell r="I5" t="str">
            <v>Cub River Irrigation Company</v>
          </cell>
          <cell r="J5" t="str">
            <v>Private non-utility</v>
          </cell>
        </row>
        <row r="6">
          <cell r="B6" t="str">
            <v>U Canal Hydro #2 Project</v>
          </cell>
          <cell r="C6" t="str">
            <v>CH</v>
          </cell>
          <cell r="D6" t="str">
            <v>Conduit</v>
          </cell>
          <cell r="E6" t="str">
            <v>ID</v>
          </cell>
          <cell r="F6" t="str">
            <v>Jerome</v>
          </cell>
          <cell r="I6" t="str">
            <v>North Side Canal Company, Ltd.</v>
          </cell>
          <cell r="J6" t="str">
            <v>Private non-utility</v>
          </cell>
        </row>
        <row r="7">
          <cell r="B7" t="str">
            <v>Perdue Hydroelectric Project</v>
          </cell>
          <cell r="C7" t="str">
            <v>CH</v>
          </cell>
          <cell r="D7" t="str">
            <v>Conduit</v>
          </cell>
          <cell r="E7" t="str">
            <v>CA</v>
          </cell>
          <cell r="F7" t="str">
            <v>San Diego</v>
          </cell>
          <cell r="I7" t="str">
            <v>Sweetwater Authority</v>
          </cell>
          <cell r="J7" t="str">
            <v>Political subdivision</v>
          </cell>
        </row>
        <row r="8">
          <cell r="B8" t="str">
            <v>Tuberrose Check on Westside Main Canal In-Conduit Hydroelectric Project</v>
          </cell>
          <cell r="C8" t="str">
            <v>CH</v>
          </cell>
          <cell r="D8" t="str">
            <v>Conduit</v>
          </cell>
          <cell r="E8" t="str">
            <v>CA</v>
          </cell>
          <cell r="F8" t="str">
            <v>Imperial</v>
          </cell>
          <cell r="G8">
            <v>32.944472220000002</v>
          </cell>
          <cell r="H8">
            <v>-115.5956389</v>
          </cell>
          <cell r="I8" t="str">
            <v>Imperial Irrigation District</v>
          </cell>
          <cell r="J8" t="str">
            <v>Political subdivision</v>
          </cell>
        </row>
        <row r="9">
          <cell r="B9" t="str">
            <v>M7W Pressure Reducing Station Hydroelectric Project</v>
          </cell>
          <cell r="C9" t="str">
            <v>CH</v>
          </cell>
          <cell r="D9" t="str">
            <v>Conduit</v>
          </cell>
          <cell r="E9" t="str">
            <v>CA</v>
          </cell>
          <cell r="F9" t="str">
            <v>Los Angeles</v>
          </cell>
          <cell r="G9">
            <v>34.629722000000001</v>
          </cell>
          <cell r="H9">
            <v>-118.243889</v>
          </cell>
          <cell r="I9" t="str">
            <v>Los Angeles County Public Works</v>
          </cell>
          <cell r="J9" t="str">
            <v>Municipal</v>
          </cell>
        </row>
        <row r="10">
          <cell r="B10" t="str">
            <v>Check 4 on Central Main Canal In-Conduit Hydroelectric Project</v>
          </cell>
          <cell r="C10" t="str">
            <v>CH</v>
          </cell>
          <cell r="D10" t="str">
            <v>Conduit</v>
          </cell>
          <cell r="E10" t="str">
            <v>CA</v>
          </cell>
          <cell r="F10" t="str">
            <v>Imperial</v>
          </cell>
          <cell r="G10">
            <v>32.941861109999998</v>
          </cell>
          <cell r="H10">
            <v>-115.5775556</v>
          </cell>
          <cell r="I10" t="str">
            <v>Imperial Irrigation District</v>
          </cell>
          <cell r="J10" t="str">
            <v>Political subdivision</v>
          </cell>
        </row>
        <row r="11">
          <cell r="B11" t="str">
            <v>Filaree Check on Westside Main Canal In-Conduit Hydroelectric Project</v>
          </cell>
          <cell r="C11" t="str">
            <v>CH</v>
          </cell>
          <cell r="D11" t="str">
            <v>Conduit</v>
          </cell>
          <cell r="E11" t="str">
            <v>CA</v>
          </cell>
          <cell r="F11" t="str">
            <v>Imperial</v>
          </cell>
          <cell r="G11">
            <v>32.843888890000002</v>
          </cell>
          <cell r="H11">
            <v>-115.73888890000001</v>
          </cell>
          <cell r="I11" t="str">
            <v>Imperial Irrigation District</v>
          </cell>
          <cell r="J11" t="str">
            <v>Political subdivision</v>
          </cell>
        </row>
        <row r="12">
          <cell r="B12" t="str">
            <v>Animas Hydro Plant</v>
          </cell>
          <cell r="C12" t="str">
            <v>CH</v>
          </cell>
          <cell r="D12" t="str">
            <v>Conduit</v>
          </cell>
          <cell r="E12" t="str">
            <v>NM</v>
          </cell>
          <cell r="F12" t="str">
            <v>San Juan</v>
          </cell>
          <cell r="G12">
            <v>36.725969999999997</v>
          </cell>
          <cell r="H12">
            <v>-108.191929</v>
          </cell>
          <cell r="I12" t="str">
            <v>City of Farmington, New Mexico</v>
          </cell>
          <cell r="J12" t="str">
            <v>Municipal</v>
          </cell>
        </row>
        <row r="13">
          <cell r="B13" t="str">
            <v>Westside Main Canal Heading In-Conduit Hydroelectric Project</v>
          </cell>
          <cell r="C13" t="str">
            <v>CH</v>
          </cell>
          <cell r="D13" t="str">
            <v>Conduit</v>
          </cell>
          <cell r="E13" t="str">
            <v>CA</v>
          </cell>
          <cell r="F13" t="str">
            <v>Imperial</v>
          </cell>
          <cell r="G13">
            <v>32.653388890000002</v>
          </cell>
          <cell r="H13">
            <v>-115.6622778</v>
          </cell>
          <cell r="I13" t="str">
            <v>Imperial Irrigation District</v>
          </cell>
          <cell r="J13" t="str">
            <v>Political subdivision</v>
          </cell>
        </row>
        <row r="14">
          <cell r="B14" t="str">
            <v>Beckton Hall Road PRV Vault Project</v>
          </cell>
          <cell r="C14" t="str">
            <v>CH</v>
          </cell>
          <cell r="D14" t="str">
            <v>Conduit</v>
          </cell>
          <cell r="E14" t="str">
            <v>WY</v>
          </cell>
          <cell r="F14" t="str">
            <v>Sheidan</v>
          </cell>
          <cell r="G14">
            <v>44.750864</v>
          </cell>
          <cell r="H14">
            <v>-107.104468</v>
          </cell>
          <cell r="I14" t="str">
            <v>City of Sheridan, WY</v>
          </cell>
          <cell r="J14" t="str">
            <v>Municipal</v>
          </cell>
        </row>
        <row r="15">
          <cell r="B15" t="str">
            <v>Loma Rica Hydroelectric Station In-Conduit Hydroelectric Project</v>
          </cell>
          <cell r="C15" t="str">
            <v>CH</v>
          </cell>
          <cell r="D15" t="str">
            <v>Conduit</v>
          </cell>
          <cell r="E15" t="str">
            <v>CA</v>
          </cell>
          <cell r="F15" t="str">
            <v>Nevada</v>
          </cell>
          <cell r="G15">
            <v>39.224211109999999</v>
          </cell>
          <cell r="H15">
            <v>-120.9906194</v>
          </cell>
          <cell r="I15" t="str">
            <v>Nevada Irrigation District</v>
          </cell>
          <cell r="J15" t="str">
            <v>Political subdivision</v>
          </cell>
        </row>
        <row r="16">
          <cell r="B16" t="str">
            <v>Dahlia Check on Central Main Canal In-Conduit Hydroelectric Project</v>
          </cell>
          <cell r="C16" t="str">
            <v>CH</v>
          </cell>
          <cell r="D16" t="str">
            <v>Conduit</v>
          </cell>
          <cell r="E16" t="str">
            <v>CA</v>
          </cell>
          <cell r="F16" t="str">
            <v>Imperial</v>
          </cell>
          <cell r="G16">
            <v>32.717805560000002</v>
          </cell>
          <cell r="H16">
            <v>-115.59472220000001</v>
          </cell>
          <cell r="I16" t="str">
            <v>Imperial Irrigation District</v>
          </cell>
          <cell r="J16" t="str">
            <v>Political subdivision</v>
          </cell>
        </row>
        <row r="17">
          <cell r="B17" t="str">
            <v>Ione Hydroelectric Station</v>
          </cell>
          <cell r="C17" t="str">
            <v>CH</v>
          </cell>
          <cell r="D17" t="str">
            <v>Conduit</v>
          </cell>
          <cell r="E17" t="str">
            <v>CA</v>
          </cell>
          <cell r="F17" t="str">
            <v>Amador</v>
          </cell>
          <cell r="I17" t="str">
            <v>Amador Water Agency</v>
          </cell>
          <cell r="J17" t="str">
            <v>Political subdivision</v>
          </cell>
        </row>
        <row r="18">
          <cell r="B18" t="str">
            <v>University Mound Reservoir</v>
          </cell>
          <cell r="C18" t="str">
            <v>CH</v>
          </cell>
          <cell r="D18" t="str">
            <v>Conduit</v>
          </cell>
          <cell r="E18" t="str">
            <v>CA</v>
          </cell>
          <cell r="F18" t="str">
            <v>San Francisco</v>
          </cell>
          <cell r="I18" t="str">
            <v>San Francisco Public Utilities Commission</v>
          </cell>
          <cell r="J18" t="str">
            <v>Municipal</v>
          </cell>
        </row>
        <row r="19">
          <cell r="B19" t="str">
            <v>Check 8 on Westside Main Canal In-Conduit Hydroelectric Project</v>
          </cell>
          <cell r="C19" t="str">
            <v>CH</v>
          </cell>
          <cell r="D19" t="str">
            <v>Conduit</v>
          </cell>
          <cell r="E19" t="str">
            <v>CA</v>
          </cell>
          <cell r="F19" t="str">
            <v>Imperial</v>
          </cell>
          <cell r="I19" t="str">
            <v>Imperial Irrigation District</v>
          </cell>
          <cell r="J19" t="str">
            <v>Political subdivision</v>
          </cell>
        </row>
        <row r="20">
          <cell r="B20" t="str">
            <v>Grandsen</v>
          </cell>
          <cell r="C20" t="str">
            <v>CH</v>
          </cell>
          <cell r="D20" t="str">
            <v>Conduit</v>
          </cell>
          <cell r="E20" t="str">
            <v>CA</v>
          </cell>
          <cell r="F20" t="str">
            <v>Ventura</v>
          </cell>
          <cell r="I20" t="str">
            <v>Calleguas Municipal Water District</v>
          </cell>
          <cell r="J20" t="str">
            <v>Political subdivision</v>
          </cell>
        </row>
        <row r="21">
          <cell r="B21" t="str">
            <v>Watson Net Meter/Micro Hydroelectric Demonstration Facility</v>
          </cell>
          <cell r="C21" t="str">
            <v>CH</v>
          </cell>
          <cell r="D21" t="str">
            <v>Conduit</v>
          </cell>
          <cell r="E21" t="str">
            <v>OR</v>
          </cell>
          <cell r="F21" t="str">
            <v>Deschutes</v>
          </cell>
          <cell r="I21" t="str">
            <v>Three Sisters Irrigation Distric</v>
          </cell>
          <cell r="J21" t="str">
            <v>Political subdivision</v>
          </cell>
        </row>
        <row r="22">
          <cell r="B22" t="str">
            <v>Sherard Hydroelectric Generation Facility</v>
          </cell>
          <cell r="C22" t="str">
            <v>CH</v>
          </cell>
          <cell r="D22" t="str">
            <v>Conduit</v>
          </cell>
          <cell r="E22" t="str">
            <v>WY</v>
          </cell>
          <cell r="F22" t="str">
            <v>Laramie</v>
          </cell>
          <cell r="G22">
            <v>41.139235999999997</v>
          </cell>
          <cell r="H22">
            <v>-104.94405999999999</v>
          </cell>
          <cell r="I22" t="str">
            <v>The City of Cheyenne, Board of Public Utilities</v>
          </cell>
          <cell r="J22" t="str">
            <v>Municipal</v>
          </cell>
        </row>
        <row r="23">
          <cell r="B23" t="str">
            <v>Pendleton Well 2</v>
          </cell>
          <cell r="C23" t="str">
            <v>CH</v>
          </cell>
          <cell r="D23" t="str">
            <v>Conduit</v>
          </cell>
          <cell r="E23" t="str">
            <v>OR</v>
          </cell>
          <cell r="F23" t="str">
            <v>Umatilla</v>
          </cell>
          <cell r="I23" t="str">
            <v>City of Pendleton</v>
          </cell>
          <cell r="J23" t="str">
            <v>Municipal</v>
          </cell>
        </row>
        <row r="24">
          <cell r="B24" t="str">
            <v>Drop 2 on Central Drain In-Conduit Hydroelectric Project</v>
          </cell>
          <cell r="C24" t="str">
            <v>CH</v>
          </cell>
          <cell r="D24" t="str">
            <v>Conduit</v>
          </cell>
          <cell r="E24" t="str">
            <v>CA</v>
          </cell>
          <cell r="F24" t="str">
            <v>Imperial</v>
          </cell>
          <cell r="G24">
            <v>32.832580559999997</v>
          </cell>
          <cell r="H24">
            <v>-115.4378056</v>
          </cell>
          <cell r="I24" t="str">
            <v>Imperial Irrigation District</v>
          </cell>
          <cell r="J24" t="str">
            <v>Political subdivision</v>
          </cell>
        </row>
        <row r="25">
          <cell r="B25" t="str">
            <v>Tank 3 In-conduit Hydroelectric Project</v>
          </cell>
          <cell r="C25" t="str">
            <v>CH</v>
          </cell>
          <cell r="D25" t="str">
            <v>Conduit</v>
          </cell>
          <cell r="E25" t="str">
            <v>CA</v>
          </cell>
          <cell r="F25" t="str">
            <v>El Dorado</v>
          </cell>
          <cell r="G25">
            <v>38.741100000000003</v>
          </cell>
          <cell r="H25">
            <v>-120.739</v>
          </cell>
          <cell r="I25" t="str">
            <v>El Dorado Irrigation District</v>
          </cell>
          <cell r="J25" t="str">
            <v>Political subdivision</v>
          </cell>
        </row>
        <row r="26">
          <cell r="B26" t="str">
            <v>Foxglove Check on Westside Main Canal In-Conduit Hydroelectric Project</v>
          </cell>
          <cell r="C26" t="str">
            <v>CH</v>
          </cell>
          <cell r="D26" t="str">
            <v>Conduit</v>
          </cell>
          <cell r="E26" t="str">
            <v>CA</v>
          </cell>
          <cell r="F26" t="str">
            <v>Imperial</v>
          </cell>
          <cell r="G26">
            <v>32.744805560000003</v>
          </cell>
          <cell r="H26">
            <v>-115.7510556</v>
          </cell>
          <cell r="I26" t="str">
            <v>Imperial Irrigation District</v>
          </cell>
          <cell r="J26" t="str">
            <v>Political subdivision</v>
          </cell>
        </row>
        <row r="27">
          <cell r="B27" t="str">
            <v>Miller Creek Ditch Hydropower Project</v>
          </cell>
          <cell r="C27" t="str">
            <v>CH</v>
          </cell>
          <cell r="D27" t="str">
            <v>Conduit</v>
          </cell>
          <cell r="E27" t="str">
            <v>CO</v>
          </cell>
          <cell r="F27" t="str">
            <v>Rio Blanco</v>
          </cell>
          <cell r="I27" t="str">
            <v>White River Electric Association</v>
          </cell>
          <cell r="J27" t="str">
            <v>Cooperative</v>
          </cell>
        </row>
        <row r="28">
          <cell r="B28" t="str">
            <v>Newside Check on Central Main Canal In-Conduit Hydroelectric Project</v>
          </cell>
          <cell r="C28" t="str">
            <v>CH</v>
          </cell>
          <cell r="D28" t="str">
            <v>Conduit</v>
          </cell>
          <cell r="E28" t="str">
            <v>CA</v>
          </cell>
          <cell r="F28" t="str">
            <v>Imperial</v>
          </cell>
          <cell r="G28">
            <v>32.825749999999999</v>
          </cell>
          <cell r="H28">
            <v>-115.59461109999999</v>
          </cell>
          <cell r="I28" t="str">
            <v>Imperial Irrigation District</v>
          </cell>
          <cell r="J28" t="str">
            <v>Political subdivision</v>
          </cell>
        </row>
        <row r="29">
          <cell r="B29" t="str">
            <v>Rockwood Heading on Central Main Canal In-Conduit Hydroelectric Project</v>
          </cell>
          <cell r="C29" t="str">
            <v>CH</v>
          </cell>
          <cell r="D29" t="str">
            <v>Conduit</v>
          </cell>
          <cell r="E29" t="str">
            <v>CA</v>
          </cell>
          <cell r="F29" t="str">
            <v>Imperial</v>
          </cell>
          <cell r="G29">
            <v>32.956111110000002</v>
          </cell>
          <cell r="H29">
            <v>-115.55258329999999</v>
          </cell>
          <cell r="I29" t="str">
            <v>Imperial Irrigation District</v>
          </cell>
          <cell r="J29" t="str">
            <v>Political subdivision</v>
          </cell>
        </row>
        <row r="30">
          <cell r="B30" t="str">
            <v xml:space="preserve">MARY TAYLOR                        </v>
          </cell>
          <cell r="C30" t="str">
            <v>CH</v>
          </cell>
          <cell r="D30" t="str">
            <v>Conduit</v>
          </cell>
          <cell r="E30" t="str">
            <v>MT</v>
          </cell>
          <cell r="F30" t="str">
            <v>Teton</v>
          </cell>
          <cell r="I30" t="str">
            <v xml:space="preserve">TURNBULL HYDRO, LLC.               </v>
          </cell>
          <cell r="J30" t="str">
            <v>Private non-utility</v>
          </cell>
        </row>
        <row r="31">
          <cell r="B31" t="str">
            <v>Harvey Gap 400 Hydroelectric Project</v>
          </cell>
          <cell r="C31" t="str">
            <v>CH</v>
          </cell>
          <cell r="D31" t="str">
            <v>Conduit</v>
          </cell>
          <cell r="E31" t="str">
            <v>CO</v>
          </cell>
          <cell r="F31" t="str">
            <v>Garfield</v>
          </cell>
          <cell r="I31" t="str">
            <v>Silt Water Conservancy District</v>
          </cell>
          <cell r="J31" t="str">
            <v>Political subdivision</v>
          </cell>
        </row>
        <row r="32">
          <cell r="B32" t="str">
            <v>Waterman Turnout In-Conduit Hydroelectric Project</v>
          </cell>
          <cell r="C32" t="str">
            <v>CH</v>
          </cell>
          <cell r="D32" t="str">
            <v>Conduit</v>
          </cell>
          <cell r="E32" t="str">
            <v>CA</v>
          </cell>
          <cell r="F32" t="str">
            <v>San Bernardino</v>
          </cell>
          <cell r="I32" t="str">
            <v>San Bernardino Valley Municpal Water District</v>
          </cell>
          <cell r="J32" t="str">
            <v>Political subdivision</v>
          </cell>
        </row>
        <row r="33">
          <cell r="B33" t="str">
            <v>Barkhamsted Transmission Hydro No. 1 Project</v>
          </cell>
          <cell r="C33" t="str">
            <v>CH</v>
          </cell>
          <cell r="D33" t="str">
            <v>Conduit</v>
          </cell>
          <cell r="E33" t="str">
            <v>CT</v>
          </cell>
          <cell r="F33" t="str">
            <v>Litchfield</v>
          </cell>
          <cell r="G33">
            <v>41.869216000000002</v>
          </cell>
          <cell r="H33">
            <v>-72.953733999999997</v>
          </cell>
          <cell r="I33" t="str">
            <v>Metropolitan District of Hartford, Connecticut</v>
          </cell>
          <cell r="J33" t="str">
            <v>Municipal</v>
          </cell>
        </row>
        <row r="34">
          <cell r="B34" t="str">
            <v>Dividers Hydroelectric Project</v>
          </cell>
          <cell r="C34" t="str">
            <v>CH</v>
          </cell>
          <cell r="D34" t="str">
            <v>Conduit</v>
          </cell>
          <cell r="E34" t="str">
            <v>CO</v>
          </cell>
          <cell r="F34" t="str">
            <v>Mesa</v>
          </cell>
          <cell r="I34" t="str">
            <v>Grand Valley Irrigation Company</v>
          </cell>
          <cell r="J34" t="str">
            <v>Political subdivision</v>
          </cell>
        </row>
        <row r="35">
          <cell r="B35" t="str">
            <v>Deep Creek Hydroelectric Project</v>
          </cell>
          <cell r="C35" t="str">
            <v>CH</v>
          </cell>
          <cell r="D35" t="str">
            <v>Conduit</v>
          </cell>
          <cell r="E35" t="str">
            <v>CA</v>
          </cell>
          <cell r="F35" t="str">
            <v>San Bernardino</v>
          </cell>
          <cell r="I35" t="str">
            <v>Mojave Water Agency</v>
          </cell>
          <cell r="J35" t="str">
            <v>Political subdivision</v>
          </cell>
        </row>
        <row r="36">
          <cell r="B36" t="str">
            <v xml:space="preserve">C.C. CRAGIN RAW WATER SUPPLY LINE  </v>
          </cell>
          <cell r="C36" t="str">
            <v>CH</v>
          </cell>
          <cell r="D36" t="str">
            <v>Conduit</v>
          </cell>
          <cell r="E36" t="str">
            <v>AZ</v>
          </cell>
          <cell r="F36" t="str">
            <v>Gila</v>
          </cell>
          <cell r="I36" t="str">
            <v xml:space="preserve">TOWN OF PAYSON, AZ                 </v>
          </cell>
          <cell r="J36" t="str">
            <v>Municipal</v>
          </cell>
          <cell r="L36">
            <v>0</v>
          </cell>
          <cell r="M36" t="str">
            <v>C.C. Cragin Reservior</v>
          </cell>
        </row>
        <row r="37">
          <cell r="B37" t="str">
            <v>Highland Tank Pressure Reducing Valve Modernization Project</v>
          </cell>
          <cell r="C37" t="str">
            <v>CH</v>
          </cell>
          <cell r="D37" t="str">
            <v>Conduit</v>
          </cell>
          <cell r="E37" t="str">
            <v>CA</v>
          </cell>
          <cell r="F37" t="str">
            <v>San Diego</v>
          </cell>
          <cell r="G37">
            <v>32.583888889999997</v>
          </cell>
          <cell r="H37">
            <v>-117.0744444</v>
          </cell>
          <cell r="I37" t="str">
            <v>California American Water</v>
          </cell>
          <cell r="J37" t="str">
            <v>Investor-owned utility</v>
          </cell>
        </row>
        <row r="38">
          <cell r="B38" t="str">
            <v>Miner Shoal Waterpower Project</v>
          </cell>
          <cell r="C38" t="str">
            <v>CH</v>
          </cell>
          <cell r="D38" t="str">
            <v>Conduit</v>
          </cell>
          <cell r="E38" t="str">
            <v>GA</v>
          </cell>
          <cell r="F38" t="str">
            <v>Habersham</v>
          </cell>
          <cell r="I38" t="str">
            <v>Ha-Best, Inc.</v>
          </cell>
          <cell r="J38" t="str">
            <v>Private non-utility</v>
          </cell>
        </row>
        <row r="39">
          <cell r="B39" t="str">
            <v>Arrow Canyon Conduit Energy Recovery</v>
          </cell>
          <cell r="C39" t="str">
            <v>CH</v>
          </cell>
          <cell r="D39" t="str">
            <v>Conduit</v>
          </cell>
          <cell r="E39" t="str">
            <v>NV</v>
          </cell>
          <cell r="F39" t="str">
            <v>Clark</v>
          </cell>
          <cell r="I39" t="str">
            <v>Southern Nevada Water Authority</v>
          </cell>
          <cell r="J39" t="str">
            <v>Political subdivision</v>
          </cell>
        </row>
        <row r="40">
          <cell r="B40" t="str">
            <v>Spanish Fork Flow Control Structure</v>
          </cell>
          <cell r="C40" t="str">
            <v>CH</v>
          </cell>
          <cell r="D40" t="str">
            <v>Conduit</v>
          </cell>
          <cell r="E40" t="str">
            <v>UT</v>
          </cell>
          <cell r="F40" t="str">
            <v>Utah</v>
          </cell>
          <cell r="I40" t="str">
            <v>Central Utah Water Conservancy District, Strawberry Water Users Association and South Utah Valley Electric Service District</v>
          </cell>
          <cell r="J40" t="str">
            <v>Political subdivision</v>
          </cell>
        </row>
        <row r="41">
          <cell r="B41" t="str">
            <v>San Juan Chama Project</v>
          </cell>
          <cell r="C41" t="str">
            <v>CH</v>
          </cell>
          <cell r="D41" t="str">
            <v>Conduit</v>
          </cell>
          <cell r="E41" t="str">
            <v>CO</v>
          </cell>
          <cell r="F41" t="str">
            <v>Archuleta</v>
          </cell>
          <cell r="I41" t="str">
            <v>Albuquerque Bernalillo County Water Utility Authority</v>
          </cell>
          <cell r="J41" t="str">
            <v>Publicly Owned Utility</v>
          </cell>
        </row>
        <row r="42">
          <cell r="B42" t="str">
            <v>South Canal (Drop 2)</v>
          </cell>
          <cell r="C42" t="str">
            <v>CH</v>
          </cell>
          <cell r="D42" t="str">
            <v>Conduit</v>
          </cell>
          <cell r="E42" t="str">
            <v>CO</v>
          </cell>
          <cell r="F42" t="str">
            <v>Montrose</v>
          </cell>
          <cell r="I42" t="str">
            <v>Percheron Power, LLC, Uncompahgre Valley Water Users Association</v>
          </cell>
          <cell r="J42" t="str">
            <v>Political subdivision</v>
          </cell>
        </row>
        <row r="43">
          <cell r="B43" t="str">
            <v>Las Vegas Wash</v>
          </cell>
          <cell r="C43" t="str">
            <v>CH</v>
          </cell>
          <cell r="D43" t="str">
            <v>Conduit</v>
          </cell>
          <cell r="E43" t="str">
            <v>NV</v>
          </cell>
          <cell r="F43" t="str">
            <v>Clark</v>
          </cell>
          <cell r="I43" t="str">
            <v>Las Vegas Wash Hydro LLC</v>
          </cell>
          <cell r="J43" t="str">
            <v>Private non-utility</v>
          </cell>
        </row>
        <row r="44">
          <cell r="B44" t="str">
            <v xml:space="preserve">COUNTY LINE ROAD                   </v>
          </cell>
          <cell r="C44" t="str">
            <v>CH</v>
          </cell>
          <cell r="D44" t="str">
            <v>Conduit</v>
          </cell>
          <cell r="E44" t="str">
            <v>ID</v>
          </cell>
          <cell r="F44" t="str">
            <v>Jefferson</v>
          </cell>
          <cell r="I44" t="str">
            <v xml:space="preserve">IDAHO IRRIGATION DISTRICT          </v>
          </cell>
          <cell r="J44" t="str">
            <v>Political subdivision</v>
          </cell>
        </row>
        <row r="45">
          <cell r="B45" t="str">
            <v>WaterOne Kansas River Hydroelectric Project</v>
          </cell>
          <cell r="C45" t="str">
            <v>CH</v>
          </cell>
          <cell r="D45" t="str">
            <v>Conduit</v>
          </cell>
          <cell r="E45" t="str">
            <v>KS</v>
          </cell>
          <cell r="F45" t="str">
            <v>Wyandotte</v>
          </cell>
          <cell r="I45" t="str">
            <v>Water District No. 1 of Johnson County, KS</v>
          </cell>
          <cell r="J45" t="str">
            <v>Political subdivision</v>
          </cell>
        </row>
        <row r="46">
          <cell r="B46" t="str">
            <v>Oxbow</v>
          </cell>
          <cell r="C46" t="str">
            <v>CH</v>
          </cell>
          <cell r="D46" t="str">
            <v>Conduit</v>
          </cell>
          <cell r="E46" t="str">
            <v>ID</v>
          </cell>
          <cell r="F46" t="str">
            <v>Lemhi</v>
          </cell>
          <cell r="I46" t="str">
            <v>Jordan Whittaker</v>
          </cell>
          <cell r="J46" t="str">
            <v>Private non-utility</v>
          </cell>
        </row>
        <row r="47">
          <cell r="B47" t="str">
            <v>Peoples Weir</v>
          </cell>
          <cell r="C47" t="str">
            <v>CH</v>
          </cell>
          <cell r="D47" t="str">
            <v>Conduit</v>
          </cell>
          <cell r="E47" t="str">
            <v>CA</v>
          </cell>
          <cell r="F47" t="str">
            <v>Kings</v>
          </cell>
          <cell r="I47" t="str">
            <v>Kings River Conservation District</v>
          </cell>
          <cell r="J47" t="str">
            <v>Political subdivision</v>
          </cell>
        </row>
        <row r="48">
          <cell r="B48" t="str">
            <v>Scheelite Water Power Project</v>
          </cell>
          <cell r="C48" t="str">
            <v>CH</v>
          </cell>
          <cell r="D48" t="str">
            <v>Conduit</v>
          </cell>
          <cell r="E48" t="str">
            <v>CA</v>
          </cell>
          <cell r="F48" t="str">
            <v xml:space="preserve">INYO </v>
          </cell>
          <cell r="I48" t="str">
            <v>Twain Resources LLC</v>
          </cell>
          <cell r="J48" t="str">
            <v>Private non-utility</v>
          </cell>
        </row>
        <row r="49">
          <cell r="B49" t="str">
            <v xml:space="preserve">CAUGHDENOY LOCK HYDRO              </v>
          </cell>
          <cell r="C49" t="str">
            <v>CH</v>
          </cell>
          <cell r="D49" t="str">
            <v>Conduit</v>
          </cell>
          <cell r="E49" t="str">
            <v>NY</v>
          </cell>
          <cell r="F49" t="str">
            <v>Onondaga County</v>
          </cell>
          <cell r="I49" t="str">
            <v xml:space="preserve">ECOSPONSIBLE, INC.                 </v>
          </cell>
          <cell r="J49" t="str">
            <v>Private non-utility</v>
          </cell>
        </row>
        <row r="50">
          <cell r="B50" t="str">
            <v xml:space="preserve">BISHOP TUNGSTAR                    </v>
          </cell>
          <cell r="C50" t="str">
            <v>CH</v>
          </cell>
          <cell r="D50" t="str">
            <v>Conduit</v>
          </cell>
          <cell r="E50" t="str">
            <v>CA</v>
          </cell>
          <cell r="F50" t="str">
            <v>Inyo</v>
          </cell>
          <cell r="I50" t="str">
            <v xml:space="preserve">TWAIN RESOURCES, LLC               </v>
          </cell>
          <cell r="J50" t="str">
            <v>Private non-utility</v>
          </cell>
        </row>
        <row r="51">
          <cell r="B51" t="str">
            <v xml:space="preserve">PINTO DAM                          </v>
          </cell>
          <cell r="C51" t="str">
            <v>CH</v>
          </cell>
          <cell r="D51" t="str">
            <v>Conduit</v>
          </cell>
          <cell r="E51" t="str">
            <v>WA</v>
          </cell>
          <cell r="F51" t="str">
            <v>Grant</v>
          </cell>
          <cell r="I51" t="str">
            <v xml:space="preserve">GRAND COULEE HYDRO AUTHORITY       </v>
          </cell>
          <cell r="J51" t="str">
            <v>Political subdivision</v>
          </cell>
        </row>
        <row r="52">
          <cell r="B52" t="str">
            <v>Silver Creek Hydro Energy Recovery Facility</v>
          </cell>
          <cell r="C52" t="str">
            <v>CH</v>
          </cell>
          <cell r="D52" t="str">
            <v>Conduit</v>
          </cell>
          <cell r="E52" t="str">
            <v>UT</v>
          </cell>
          <cell r="F52" t="str">
            <v>Summit</v>
          </cell>
          <cell r="I52" t="str">
            <v>Mountain Regional Water Special Service District</v>
          </cell>
          <cell r="J52" t="str">
            <v>Political subdivision</v>
          </cell>
        </row>
        <row r="53">
          <cell r="B53" t="str">
            <v>10th East 500 South PRV Station Hydropower Project</v>
          </cell>
          <cell r="C53" t="str">
            <v>CH</v>
          </cell>
          <cell r="D53" t="str">
            <v>Conduit</v>
          </cell>
          <cell r="E53" t="str">
            <v>UT</v>
          </cell>
          <cell r="F53" t="str">
            <v>Salt Lake</v>
          </cell>
          <cell r="G53">
            <v>40.758522220000003</v>
          </cell>
          <cell r="H53">
            <v>-111.862475</v>
          </cell>
          <cell r="I53" t="str">
            <v>Salt Lake City Corporation</v>
          </cell>
          <cell r="J53" t="str">
            <v>Municipal</v>
          </cell>
        </row>
        <row r="54">
          <cell r="B54" t="str">
            <v>Greybull Valley Hydroelectric Project</v>
          </cell>
          <cell r="C54" t="str">
            <v>CH</v>
          </cell>
          <cell r="D54" t="str">
            <v>Conduit</v>
          </cell>
          <cell r="E54" t="str">
            <v>WY</v>
          </cell>
          <cell r="F54" t="str">
            <v>Park</v>
          </cell>
          <cell r="G54">
            <v>44.374404439999999</v>
          </cell>
          <cell r="H54">
            <v>-108.61220640000001</v>
          </cell>
          <cell r="I54" t="str">
            <v>Greybull Valley Irrigation District</v>
          </cell>
          <cell r="J54" t="str">
            <v>Political subdivision</v>
          </cell>
        </row>
        <row r="55">
          <cell r="B55" t="str">
            <v xml:space="preserve">LAKE POWELL PIPELINE (PS&amp;CON)      </v>
          </cell>
          <cell r="C55" t="str">
            <v>CH</v>
          </cell>
          <cell r="D55" t="str">
            <v>Conduit</v>
          </cell>
          <cell r="E55" t="str">
            <v>UT</v>
          </cell>
          <cell r="F55" t="str">
            <v>Salt Lake</v>
          </cell>
          <cell r="I55" t="str">
            <v xml:space="preserve">UTAH BOARD OF WATER RESOURCES      </v>
          </cell>
          <cell r="J55" t="str">
            <v>State</v>
          </cell>
        </row>
        <row r="56">
          <cell r="B56" t="str">
            <v xml:space="preserve">Coleman </v>
          </cell>
          <cell r="C56" t="str">
            <v>CH</v>
          </cell>
          <cell r="D56" t="str">
            <v>Conduit</v>
          </cell>
          <cell r="E56" t="str">
            <v>ID</v>
          </cell>
          <cell r="F56" t="str">
            <v>Lemhi</v>
          </cell>
          <cell r="I56" t="str">
            <v>Coleman Hydro, LLC</v>
          </cell>
          <cell r="J56" t="str">
            <v>Private non-utility</v>
          </cell>
        </row>
        <row r="57">
          <cell r="B57" t="str">
            <v>Pine Creek Mine</v>
          </cell>
          <cell r="C57" t="str">
            <v>CH</v>
          </cell>
          <cell r="D57" t="str">
            <v>Conduit</v>
          </cell>
          <cell r="E57" t="str">
            <v>CA</v>
          </cell>
          <cell r="F57" t="str">
            <v>Inyo</v>
          </cell>
          <cell r="G57">
            <v>37.360308000000003</v>
          </cell>
          <cell r="H57">
            <v>-118.70279600000001</v>
          </cell>
          <cell r="I57" t="str">
            <v>Pine Creek Mine, LLC</v>
          </cell>
          <cell r="J57" t="str">
            <v>Private non-utility</v>
          </cell>
          <cell r="L57">
            <v>0</v>
          </cell>
          <cell r="M57" t="str">
            <v>Pine Creek Mine</v>
          </cell>
        </row>
        <row r="58">
          <cell r="B58" t="str">
            <v>Lassen Lodge</v>
          </cell>
          <cell r="C58" t="str">
            <v>CH</v>
          </cell>
          <cell r="D58" t="str">
            <v>Conduit</v>
          </cell>
          <cell r="E58" t="str">
            <v>CA</v>
          </cell>
          <cell r="F58" t="str">
            <v>Tehama</v>
          </cell>
          <cell r="G58">
            <v>40.354683999999999</v>
          </cell>
          <cell r="H58">
            <v>-121.69811199999999</v>
          </cell>
          <cell r="I58" t="str">
            <v>Rugraw, LLC</v>
          </cell>
          <cell r="J58" t="str">
            <v>Private non-utility</v>
          </cell>
        </row>
        <row r="59">
          <cell r="B59" t="str">
            <v>Johnson Drop</v>
          </cell>
          <cell r="C59" t="str">
            <v>CH</v>
          </cell>
          <cell r="D59" t="str">
            <v>Conduit</v>
          </cell>
          <cell r="E59" t="str">
            <v>MT</v>
          </cell>
          <cell r="F59" t="str">
            <v>Teton</v>
          </cell>
          <cell r="I59" t="str">
            <v>Turnbull Hydro, LLC (req)</v>
          </cell>
          <cell r="J59" t="str">
            <v>Private non-utility</v>
          </cell>
        </row>
        <row r="60">
          <cell r="B60" t="str">
            <v>A-C3 (Panicker Drop)</v>
          </cell>
          <cell r="C60" t="str">
            <v>CH</v>
          </cell>
          <cell r="D60" t="str">
            <v>Conduit</v>
          </cell>
          <cell r="E60" t="str">
            <v>CA</v>
          </cell>
          <cell r="F60" t="str">
            <v>Churchill</v>
          </cell>
          <cell r="I60" t="str">
            <v>Truckee Carson Irrigation District</v>
          </cell>
          <cell r="J60" t="str">
            <v>Political subdivision</v>
          </cell>
        </row>
        <row r="61">
          <cell r="B61" t="str">
            <v>V-C2 (Lewis Wasteway)</v>
          </cell>
          <cell r="C61" t="str">
            <v>CH</v>
          </cell>
          <cell r="D61" t="str">
            <v>Conduit</v>
          </cell>
          <cell r="E61" t="str">
            <v>CA</v>
          </cell>
          <cell r="F61" t="str">
            <v>Churchill</v>
          </cell>
          <cell r="I61" t="str">
            <v>Truckee Carson Irrigation District</v>
          </cell>
          <cell r="J61" t="str">
            <v>Political subdivision</v>
          </cell>
        </row>
        <row r="62">
          <cell r="B62" t="str">
            <v>Woods Drop</v>
          </cell>
          <cell r="C62" t="str">
            <v>CH</v>
          </cell>
          <cell r="D62" t="str">
            <v>Conduit</v>
          </cell>
          <cell r="E62" t="str">
            <v>MT</v>
          </cell>
          <cell r="F62" t="str">
            <v>Teton</v>
          </cell>
          <cell r="I62" t="str">
            <v>Turnbull Hydro, LLC (req)</v>
          </cell>
          <cell r="J62" t="str">
            <v>Private non-utility</v>
          </cell>
        </row>
        <row r="63">
          <cell r="B63" t="str">
            <v xml:space="preserve">Reich Hydroelectric Turbine Installation </v>
          </cell>
          <cell r="C63" t="str">
            <v>CH</v>
          </cell>
          <cell r="D63" t="str">
            <v>Conduit</v>
          </cell>
          <cell r="E63" t="str">
            <v>IL</v>
          </cell>
          <cell r="F63" t="str">
            <v>Cook</v>
          </cell>
          <cell r="I63" t="str">
            <v>Village of Oak Lawn, Illinois</v>
          </cell>
          <cell r="J63" t="str">
            <v>Municipal</v>
          </cell>
        </row>
        <row r="64">
          <cell r="B64" t="str">
            <v>Battle Creek Microhydro Power Generation Project</v>
          </cell>
          <cell r="C64" t="str">
            <v>CH</v>
          </cell>
          <cell r="D64" t="str">
            <v>Conduit</v>
          </cell>
          <cell r="E64" t="str">
            <v>UT</v>
          </cell>
          <cell r="F64" t="str">
            <v>Utah</v>
          </cell>
          <cell r="I64" t="str">
            <v>Pleasant Grove City, Utah</v>
          </cell>
          <cell r="J64" t="str">
            <v>Municipal</v>
          </cell>
        </row>
        <row r="65">
          <cell r="B65" t="str">
            <v xml:space="preserve">TANK 7 IN-CONDUIT                  </v>
          </cell>
          <cell r="C65" t="str">
            <v>CH</v>
          </cell>
          <cell r="D65" t="str">
            <v>Conduit</v>
          </cell>
          <cell r="E65" t="str">
            <v>CA</v>
          </cell>
          <cell r="F65" t="str">
            <v xml:space="preserve">El Dorado </v>
          </cell>
          <cell r="I65" t="str">
            <v>EL DORADO IRRIGATION DISTRICT  (CA)</v>
          </cell>
          <cell r="J65" t="str">
            <v>Political subdivision</v>
          </cell>
        </row>
        <row r="66">
          <cell r="B66" t="str">
            <v>North Gooding Main Hydroelectric Project</v>
          </cell>
          <cell r="C66" t="str">
            <v>CH</v>
          </cell>
          <cell r="D66" t="str">
            <v>Conduit</v>
          </cell>
          <cell r="E66" t="str">
            <v>ID</v>
          </cell>
          <cell r="F66" t="str">
            <v>Lincoln</v>
          </cell>
          <cell r="I66" t="str">
            <v>North Gooding Main Hydro LLC</v>
          </cell>
          <cell r="J66" t="str">
            <v>Private non-utility</v>
          </cell>
        </row>
        <row r="67">
          <cell r="B67" t="str">
            <v>Plant 134 Hydroelectric Project</v>
          </cell>
          <cell r="C67" t="str">
            <v>CH</v>
          </cell>
          <cell r="D67" t="str">
            <v>Conduit</v>
          </cell>
          <cell r="E67" t="str">
            <v>CA</v>
          </cell>
          <cell r="F67" t="str">
            <v>San Bernardino</v>
          </cell>
          <cell r="I67" t="str">
            <v>East Valley Water District</v>
          </cell>
          <cell r="J67" t="str">
            <v>Political subdivision</v>
          </cell>
        </row>
        <row r="68">
          <cell r="B68" t="str">
            <v>Richmond Hydroelectric Project</v>
          </cell>
          <cell r="C68" t="str">
            <v>CH</v>
          </cell>
          <cell r="D68" t="str">
            <v>Conduit</v>
          </cell>
          <cell r="E68" t="str">
            <v>UT</v>
          </cell>
          <cell r="F68" t="str">
            <v>Cache</v>
          </cell>
          <cell r="I68" t="str">
            <v>Richmond Irrigation Company</v>
          </cell>
          <cell r="J68" t="str">
            <v>Private non-utility</v>
          </cell>
        </row>
        <row r="69">
          <cell r="B69" t="str">
            <v xml:space="preserve">SWEETHEART LAKE                    </v>
          </cell>
          <cell r="C69" t="str">
            <v>CH</v>
          </cell>
          <cell r="D69" t="str">
            <v>New Stream-Reach Development</v>
          </cell>
          <cell r="E69" t="str">
            <v>AK</v>
          </cell>
          <cell r="F69" t="str">
            <v>Juneau</v>
          </cell>
          <cell r="I69" t="str">
            <v xml:space="preserve">JUNEAU HYDROPOWER, INC             </v>
          </cell>
          <cell r="J69" t="str">
            <v>Private non-utility</v>
          </cell>
        </row>
        <row r="70">
          <cell r="B70" t="str">
            <v xml:space="preserve">OLD HARBOR                         </v>
          </cell>
          <cell r="C70" t="str">
            <v>CH</v>
          </cell>
          <cell r="D70" t="str">
            <v>New Stream-Reach Development</v>
          </cell>
          <cell r="E70" t="str">
            <v>AK</v>
          </cell>
          <cell r="F70" t="str">
            <v>Kodiak Island Borough</v>
          </cell>
          <cell r="I70" t="str">
            <v>ALASKA VILLAGE ELECTRIC COOPERATIVE</v>
          </cell>
          <cell r="J70" t="str">
            <v>Cooperative</v>
          </cell>
        </row>
        <row r="71">
          <cell r="B71" t="str">
            <v xml:space="preserve">GARTINA FALLS                      </v>
          </cell>
          <cell r="C71" t="str">
            <v>CH</v>
          </cell>
          <cell r="D71" t="str">
            <v>New Stream-Reach Development</v>
          </cell>
          <cell r="E71" t="str">
            <v>AK</v>
          </cell>
          <cell r="F71" t="str">
            <v>N/A</v>
          </cell>
          <cell r="I71" t="str">
            <v>INSIDE PASSAGE ELECTRIC COOPERATIVE</v>
          </cell>
          <cell r="J71" t="str">
            <v>Cooperative</v>
          </cell>
        </row>
        <row r="72">
          <cell r="B72" t="str">
            <v xml:space="preserve">SUNSET FALLS                       </v>
          </cell>
          <cell r="C72" t="str">
            <v>CH</v>
          </cell>
          <cell r="D72" t="str">
            <v>New Stream-Reach Development</v>
          </cell>
          <cell r="E72" t="str">
            <v>WA</v>
          </cell>
          <cell r="F72" t="str">
            <v>Snohomish</v>
          </cell>
          <cell r="I72" t="str">
            <v>PUD NO 1 OF SNOHOMISH COUNTY   (WA)</v>
          </cell>
          <cell r="J72" t="str">
            <v>Political subdivision</v>
          </cell>
        </row>
        <row r="73">
          <cell r="B73" t="str">
            <v xml:space="preserve">EAGLE CREEK PROJECT                </v>
          </cell>
          <cell r="C73" t="str">
            <v>CH</v>
          </cell>
          <cell r="D73" t="str">
            <v>New Stream-Reach Development</v>
          </cell>
          <cell r="E73" t="str">
            <v>OR</v>
          </cell>
          <cell r="F73" t="str">
            <v>Lane</v>
          </cell>
          <cell r="I73" t="str">
            <v xml:space="preserve">GREEN CANYON ENERGY LLC            </v>
          </cell>
          <cell r="J73" t="str">
            <v>Private non-utility</v>
          </cell>
          <cell r="K73">
            <v>0</v>
          </cell>
          <cell r="L73">
            <v>0</v>
          </cell>
          <cell r="M73" t="str">
            <v>Eagle Creek</v>
          </cell>
        </row>
        <row r="74">
          <cell r="B74" t="str">
            <v>Jack River</v>
          </cell>
          <cell r="C74" t="str">
            <v>CH</v>
          </cell>
          <cell r="D74" t="str">
            <v>New Stream-Reach Development</v>
          </cell>
          <cell r="E74" t="str">
            <v>AK</v>
          </cell>
          <cell r="F74" t="str">
            <v>Matanuska-Susitna Borough</v>
          </cell>
          <cell r="I74" t="str">
            <v>Yedatene Na, LLC (Brent Smith, NPS)</v>
          </cell>
          <cell r="J74" t="str">
            <v>Private non-utility</v>
          </cell>
        </row>
        <row r="75">
          <cell r="B75" t="str">
            <v xml:space="preserve">WEST CREEK                         </v>
          </cell>
          <cell r="C75" t="str">
            <v>CH</v>
          </cell>
          <cell r="D75" t="str">
            <v>New Stream-Reach Development</v>
          </cell>
          <cell r="E75" t="str">
            <v>AK</v>
          </cell>
          <cell r="F75" t="str">
            <v>Borough of Skagway</v>
          </cell>
          <cell r="I75" t="str">
            <v xml:space="preserve">ALASKA POWER COMPANY, INC.         </v>
          </cell>
          <cell r="J75" t="str">
            <v>Investor-owned utility</v>
          </cell>
        </row>
        <row r="76">
          <cell r="B76" t="str">
            <v>Weiser-Galloway</v>
          </cell>
          <cell r="C76" t="str">
            <v>CH</v>
          </cell>
          <cell r="D76" t="str">
            <v>New Stream-Reach Development</v>
          </cell>
          <cell r="E76" t="str">
            <v>ID</v>
          </cell>
          <cell r="F76" t="str">
            <v>Washington</v>
          </cell>
          <cell r="I76" t="str">
            <v>Idaho Water Resources Board</v>
          </cell>
          <cell r="J76" t="str">
            <v>State</v>
          </cell>
        </row>
        <row r="77">
          <cell r="B77" t="str">
            <v>Lake 3160 Water Power</v>
          </cell>
          <cell r="C77" t="str">
            <v>CH</v>
          </cell>
          <cell r="D77" t="str">
            <v>New Stream-Reach Development</v>
          </cell>
          <cell r="E77" t="str">
            <v>AK</v>
          </cell>
          <cell r="F77" t="str">
            <v>Juneau</v>
          </cell>
          <cell r="I77" t="str">
            <v>Alaska Power &amp; Telephone</v>
          </cell>
          <cell r="J77" t="str">
            <v>Investor-owned utility</v>
          </cell>
        </row>
        <row r="78">
          <cell r="B78" t="str">
            <v xml:space="preserve">WHITEWATER CREEK                   </v>
          </cell>
          <cell r="C78" t="str">
            <v>CH</v>
          </cell>
          <cell r="D78" t="str">
            <v>New Stream-Reach Development</v>
          </cell>
          <cell r="E78" t="str">
            <v>OR</v>
          </cell>
          <cell r="F78" t="str">
            <v>Marion</v>
          </cell>
          <cell r="I78" t="str">
            <v xml:space="preserve">WHITEWATER GREEN ENERGY, LLC       </v>
          </cell>
          <cell r="J78" t="str">
            <v>Private non-utility</v>
          </cell>
        </row>
        <row r="79">
          <cell r="B79" t="str">
            <v xml:space="preserve">BRUSKASNA CREEK                    </v>
          </cell>
          <cell r="C79" t="str">
            <v>CH</v>
          </cell>
          <cell r="D79" t="str">
            <v>New Stream-Reach Development</v>
          </cell>
          <cell r="E79" t="str">
            <v>AK</v>
          </cell>
          <cell r="F79" t="str">
            <v>Matanuska-Susitna Borough</v>
          </cell>
          <cell r="I79" t="str">
            <v xml:space="preserve">BC ENERGY, LLC                     </v>
          </cell>
          <cell r="J79" t="str">
            <v>Private non-utility</v>
          </cell>
        </row>
        <row r="80">
          <cell r="B80" t="str">
            <v>Carlo Creek</v>
          </cell>
          <cell r="C80" t="str">
            <v>CH</v>
          </cell>
          <cell r="D80" t="str">
            <v>New Stream-Reach Development</v>
          </cell>
          <cell r="E80" t="str">
            <v>AK</v>
          </cell>
          <cell r="F80" t="str">
            <v>Denali Borough</v>
          </cell>
          <cell r="I80" t="str">
            <v>CC Energy, LLC (Brent Smith - Northwest Power Services)</v>
          </cell>
          <cell r="J80" t="str">
            <v>Private non-utility</v>
          </cell>
        </row>
        <row r="81">
          <cell r="B81" t="str">
            <v>SUSITNA-WATANA</v>
          </cell>
          <cell r="C81" t="str">
            <v>CH</v>
          </cell>
          <cell r="D81" t="str">
            <v>New Stream-Reach Development</v>
          </cell>
          <cell r="E81" t="str">
            <v>AK</v>
          </cell>
          <cell r="F81" t="str">
            <v>Susitna</v>
          </cell>
          <cell r="I81" t="str">
            <v>Alaska Energy Authority</v>
          </cell>
          <cell r="J81" t="str">
            <v>State</v>
          </cell>
        </row>
        <row r="82">
          <cell r="B82" t="str">
            <v xml:space="preserve">GRANT LAKE                         </v>
          </cell>
          <cell r="C82" t="str">
            <v>CH</v>
          </cell>
          <cell r="D82" t="str">
            <v>New Stream-Reach Development</v>
          </cell>
          <cell r="E82" t="str">
            <v>AK</v>
          </cell>
          <cell r="F82" t="str">
            <v>Kenia Peninsula Borough</v>
          </cell>
          <cell r="I82" t="str">
            <v xml:space="preserve">KENAI HYDRO, LLC                   </v>
          </cell>
          <cell r="J82" t="str">
            <v>Private non-utility</v>
          </cell>
        </row>
        <row r="83">
          <cell r="B83" t="str">
            <v>Eagleville Hydroelectric Project</v>
          </cell>
          <cell r="C83" t="str">
            <v>CH</v>
          </cell>
          <cell r="D83" t="str">
            <v>New Stream-Reach Development</v>
          </cell>
          <cell r="E83" t="str">
            <v>NY</v>
          </cell>
          <cell r="F83" t="str">
            <v>Madison</v>
          </cell>
          <cell r="I83" t="str">
            <v>Skandana, LLC</v>
          </cell>
          <cell r="J83" t="str">
            <v>Private non-utility</v>
          </cell>
          <cell r="M83" t="str">
            <v>Chenango River</v>
          </cell>
        </row>
        <row r="84">
          <cell r="B84" t="str">
            <v>Snow River</v>
          </cell>
          <cell r="C84" t="str">
            <v>CH</v>
          </cell>
          <cell r="D84" t="str">
            <v>New Stream-Reach Development</v>
          </cell>
          <cell r="E84" t="str">
            <v>AK</v>
          </cell>
          <cell r="F84" t="str">
            <v>Kenai Peninsula Borough</v>
          </cell>
          <cell r="I84" t="str">
            <v>Chugach Electric Association, INC</v>
          </cell>
          <cell r="J84" t="str">
            <v>Cooperative</v>
          </cell>
          <cell r="M84" t="str">
            <v>Snow River</v>
          </cell>
        </row>
        <row r="85">
          <cell r="B85" t="str">
            <v>Reynolds Creek</v>
          </cell>
          <cell r="C85" t="str">
            <v>CH</v>
          </cell>
          <cell r="D85" t="str">
            <v>New Stream-Reach Development</v>
          </cell>
          <cell r="E85" t="str">
            <v>AK</v>
          </cell>
          <cell r="F85" t="str">
            <v xml:space="preserve">Hydaburg </v>
          </cell>
          <cell r="I85" t="str">
            <v>Haida Energy, Inc</v>
          </cell>
          <cell r="J85" t="str">
            <v>Private non-utility</v>
          </cell>
        </row>
        <row r="86">
          <cell r="B86" t="str">
            <v xml:space="preserve">HANCOCK CREEK                      </v>
          </cell>
          <cell r="C86" t="str">
            <v>CH</v>
          </cell>
          <cell r="D86" t="str">
            <v>New Stream-Reach Development</v>
          </cell>
          <cell r="E86" t="str">
            <v>WA</v>
          </cell>
          <cell r="F86" t="str">
            <v>King</v>
          </cell>
          <cell r="I86" t="str">
            <v>PUD NO 1 OF SNOHOMISH COUNTY   (WA)</v>
          </cell>
          <cell r="J86" t="str">
            <v>Political subdivision</v>
          </cell>
        </row>
        <row r="87">
          <cell r="B87" t="str">
            <v xml:space="preserve">CALLIGAN CREEK                     </v>
          </cell>
          <cell r="C87" t="str">
            <v>CH</v>
          </cell>
          <cell r="D87" t="str">
            <v>New Stream-Reach Development</v>
          </cell>
          <cell r="E87" t="str">
            <v>WA</v>
          </cell>
          <cell r="F87" t="str">
            <v>King</v>
          </cell>
          <cell r="I87" t="str">
            <v>PUD NO 1 OF SNOHOMISH COUNTY   (WA)</v>
          </cell>
          <cell r="J87" t="str">
            <v>Political subdivision</v>
          </cell>
        </row>
        <row r="88">
          <cell r="B88" t="str">
            <v>Slatersville</v>
          </cell>
          <cell r="C88" t="str">
            <v>CH</v>
          </cell>
          <cell r="D88" t="str">
            <v>Non-Powered Dam</v>
          </cell>
          <cell r="E88" t="str">
            <v>RI</v>
          </cell>
          <cell r="F88" t="str">
            <v>Providence</v>
          </cell>
          <cell r="I88" t="str">
            <v>Slatersville Hydro, LLC</v>
          </cell>
          <cell r="J88" t="str">
            <v>Private non-utility</v>
          </cell>
          <cell r="K88" t="str">
            <v>RI Dam No. 43</v>
          </cell>
          <cell r="L88" t="str">
            <v>Slatersville Hydro, LLC</v>
          </cell>
        </row>
        <row r="89">
          <cell r="B89" t="str">
            <v xml:space="preserve">KENTUCKY RIVER LOCK AND DAM NO. 11 </v>
          </cell>
          <cell r="C89" t="str">
            <v>CH</v>
          </cell>
          <cell r="D89" t="str">
            <v>Non-Powered Dam</v>
          </cell>
          <cell r="E89" t="str">
            <v>KY</v>
          </cell>
          <cell r="F89" t="str">
            <v>Estill</v>
          </cell>
          <cell r="I89" t="str">
            <v xml:space="preserve">FFP PROJECT 92, LLC                </v>
          </cell>
          <cell r="J89" t="str">
            <v>Private non-utility</v>
          </cell>
          <cell r="K89" t="str">
            <v>Kentucky River Lock &amp; Dam 11</v>
          </cell>
          <cell r="L89" t="str">
            <v>Commonwealth of Kentucky</v>
          </cell>
        </row>
        <row r="90">
          <cell r="B90" t="str">
            <v>Arkabutla</v>
          </cell>
          <cell r="C90" t="str">
            <v>CH</v>
          </cell>
          <cell r="D90" t="str">
            <v>Non-Powered Dam</v>
          </cell>
          <cell r="E90" t="str">
            <v>MS</v>
          </cell>
          <cell r="F90" t="str">
            <v>Tate and DeSoto</v>
          </cell>
          <cell r="I90" t="str">
            <v>Free Flow Power Missouri 2, LLC</v>
          </cell>
          <cell r="J90" t="str">
            <v>Private non-utility</v>
          </cell>
          <cell r="K90" t="str">
            <v>Arkabutla Dam</v>
          </cell>
          <cell r="L90" t="str">
            <v>CEMVK</v>
          </cell>
        </row>
        <row r="91">
          <cell r="B91" t="str">
            <v>Mason Dam</v>
          </cell>
          <cell r="C91" t="str">
            <v>CH</v>
          </cell>
          <cell r="D91" t="str">
            <v>Non-Powered Dam</v>
          </cell>
          <cell r="E91" t="str">
            <v>OR</v>
          </cell>
          <cell r="F91" t="str">
            <v>Baker</v>
          </cell>
          <cell r="G91">
            <v>44.672679899999999</v>
          </cell>
          <cell r="H91">
            <v>-118.0004807</v>
          </cell>
          <cell r="I91" t="str">
            <v>Baker County Oregon</v>
          </cell>
          <cell r="J91" t="str">
            <v>Municipal</v>
          </cell>
          <cell r="K91" t="str">
            <v>Mason Dam</v>
          </cell>
          <cell r="L91" t="str">
            <v>Bureau of Reclamation</v>
          </cell>
        </row>
        <row r="92">
          <cell r="B92" t="str">
            <v>Devola Lock &amp; Dam</v>
          </cell>
          <cell r="C92" t="str">
            <v>CH</v>
          </cell>
          <cell r="D92" t="str">
            <v>Non-Powered Dam</v>
          </cell>
          <cell r="E92" t="str">
            <v>OH</v>
          </cell>
          <cell r="F92" t="str">
            <v>Washington</v>
          </cell>
          <cell r="I92" t="str">
            <v>Free Flow Power Corporation</v>
          </cell>
          <cell r="J92" t="str">
            <v>Private non-utility</v>
          </cell>
          <cell r="K92" t="str">
            <v>Devola Lock and Dam</v>
          </cell>
          <cell r="L92" t="str">
            <v>Ohio DNR</v>
          </cell>
        </row>
        <row r="93">
          <cell r="B93" t="str">
            <v xml:space="preserve">Brandon Road                       </v>
          </cell>
          <cell r="C93" t="str">
            <v>CH</v>
          </cell>
          <cell r="D93" t="str">
            <v>Non-Powered Dam</v>
          </cell>
          <cell r="E93" t="str">
            <v>IL</v>
          </cell>
          <cell r="F93" t="str">
            <v>Will</v>
          </cell>
          <cell r="I93" t="str">
            <v xml:space="preserve">Northern Illinois Hydropower, LLC       </v>
          </cell>
          <cell r="J93" t="str">
            <v>Private non-utility</v>
          </cell>
          <cell r="K93" t="str">
            <v>Brandon Road Locks &amp; Dam</v>
          </cell>
          <cell r="L93" t="str">
            <v>CEMVR</v>
          </cell>
        </row>
        <row r="94">
          <cell r="B94" t="str">
            <v>Crocker</v>
          </cell>
          <cell r="C94" t="str">
            <v>CH</v>
          </cell>
          <cell r="D94" t="str">
            <v>Non-Powered Dam</v>
          </cell>
          <cell r="E94" t="str">
            <v>MA</v>
          </cell>
          <cell r="F94" t="str">
            <v>Worcester</v>
          </cell>
          <cell r="I94" t="str">
            <v xml:space="preserve">WHITMAN RIVER DAM, INC.            </v>
          </cell>
          <cell r="J94" t="str">
            <v>Private non-utility</v>
          </cell>
          <cell r="K94" t="str">
            <v>Crocker</v>
          </cell>
          <cell r="L94" t="str">
            <v>Whitman River Dam, Inc.</v>
          </cell>
        </row>
        <row r="95">
          <cell r="B95" t="str">
            <v>Beverly Lock &amp; Dam</v>
          </cell>
          <cell r="C95" t="str">
            <v>CH</v>
          </cell>
          <cell r="D95" t="str">
            <v>Non-Powered Dam</v>
          </cell>
          <cell r="E95" t="str">
            <v>OH</v>
          </cell>
          <cell r="F95" t="str">
            <v>Washington</v>
          </cell>
          <cell r="I95" t="str">
            <v>Free Flow Power Corporation</v>
          </cell>
          <cell r="J95" t="str">
            <v>Private non-utility</v>
          </cell>
          <cell r="K95" t="str">
            <v>Beverly Dam</v>
          </cell>
          <cell r="L95" t="str">
            <v>Ohio DNR</v>
          </cell>
        </row>
        <row r="96">
          <cell r="B96" t="str">
            <v>Braddock Locks and Dam</v>
          </cell>
          <cell r="C96" t="str">
            <v>CH</v>
          </cell>
          <cell r="D96" t="str">
            <v>Non-Powered Dam</v>
          </cell>
          <cell r="E96" t="str">
            <v>PA</v>
          </cell>
          <cell r="F96" t="str">
            <v>Allegheny</v>
          </cell>
          <cell r="I96" t="str">
            <v>Lock+ Hydro Friends Fund XLII, LLC</v>
          </cell>
          <cell r="J96" t="str">
            <v>Private non-utility</v>
          </cell>
          <cell r="K96" t="str">
            <v>Braddock Locks and Dam</v>
          </cell>
          <cell r="L96" t="str">
            <v>CELRP</v>
          </cell>
        </row>
        <row r="97">
          <cell r="B97" t="str">
            <v>Enid Lake</v>
          </cell>
          <cell r="C97" t="str">
            <v>CH</v>
          </cell>
          <cell r="D97" t="str">
            <v>Non-Powered Dam</v>
          </cell>
          <cell r="E97" t="str">
            <v>MS</v>
          </cell>
          <cell r="F97" t="str">
            <v>Yalobusha</v>
          </cell>
          <cell r="G97">
            <v>34.157961</v>
          </cell>
          <cell r="H97">
            <v>-89.904632000000007</v>
          </cell>
          <cell r="I97" t="str">
            <v>Free Flow Power Missouri 2, LLC</v>
          </cell>
          <cell r="J97" t="str">
            <v>Private non-utility</v>
          </cell>
          <cell r="K97" t="str">
            <v>Enid Dam</v>
          </cell>
          <cell r="L97" t="str">
            <v>CEMVK</v>
          </cell>
        </row>
        <row r="98">
          <cell r="B98" t="str">
            <v>Malta/MacConnelsville Lock and Dam</v>
          </cell>
          <cell r="C98" t="str">
            <v>CH</v>
          </cell>
          <cell r="D98" t="str">
            <v>Non-Powered Dam</v>
          </cell>
          <cell r="E98" t="str">
            <v>OH</v>
          </cell>
          <cell r="F98" t="str">
            <v>Morgan</v>
          </cell>
          <cell r="I98" t="str">
            <v>Free Flow Power Corporation</v>
          </cell>
          <cell r="J98" t="str">
            <v>Private non-utility</v>
          </cell>
          <cell r="K98" t="str">
            <v>Malta Dam</v>
          </cell>
          <cell r="L98" t="str">
            <v>Ohio DNR</v>
          </cell>
        </row>
        <row r="99">
          <cell r="B99" t="str">
            <v>Heidelberg</v>
          </cell>
          <cell r="C99" t="str">
            <v>CH</v>
          </cell>
          <cell r="D99" t="str">
            <v>Non-Powered Dam</v>
          </cell>
          <cell r="E99" t="str">
            <v>KY</v>
          </cell>
          <cell r="F99" t="str">
            <v>Lee</v>
          </cell>
          <cell r="G99">
            <v>37.552460000000004</v>
          </cell>
          <cell r="H99">
            <v>-83.769599999999997</v>
          </cell>
          <cell r="I99" t="str">
            <v>Lock 14 Hydro Partners, LLC</v>
          </cell>
          <cell r="J99" t="str">
            <v>Private non-utility</v>
          </cell>
          <cell r="K99" t="str">
            <v>Kentucky River Lock 14</v>
          </cell>
          <cell r="L99" t="str">
            <v>Kentucky River Authority</v>
          </cell>
        </row>
        <row r="100">
          <cell r="B100" t="str">
            <v>Philo Lock &amp; Dam</v>
          </cell>
          <cell r="C100" t="str">
            <v>CH</v>
          </cell>
          <cell r="D100" t="str">
            <v>Non-Powered Dam</v>
          </cell>
          <cell r="E100" t="str">
            <v>OH</v>
          </cell>
          <cell r="F100" t="str">
            <v>Muskingum</v>
          </cell>
          <cell r="I100" t="str">
            <v>Free Flow Power Corporation</v>
          </cell>
          <cell r="J100" t="str">
            <v>Private non-utility</v>
          </cell>
          <cell r="K100" t="str">
            <v>Philo Dam</v>
          </cell>
          <cell r="L100" t="str">
            <v>Ohio DNR</v>
          </cell>
        </row>
        <row r="101">
          <cell r="B101" t="str">
            <v xml:space="preserve">FLANNAGAN                          </v>
          </cell>
          <cell r="C101" t="str">
            <v>CH</v>
          </cell>
          <cell r="D101" t="str">
            <v>Non-Powered Dam</v>
          </cell>
          <cell r="E101" t="str">
            <v>VA</v>
          </cell>
          <cell r="F101" t="str">
            <v>Dickenson</v>
          </cell>
          <cell r="I101" t="str">
            <v xml:space="preserve">JORDAN HYDROELECTRIC L.P.          </v>
          </cell>
          <cell r="J101" t="str">
            <v>Private non-utility</v>
          </cell>
          <cell r="K101" t="str">
            <v>John W. Flannagan Dam and Reservoir</v>
          </cell>
          <cell r="L101" t="str">
            <v>CELRH</v>
          </cell>
        </row>
        <row r="102">
          <cell r="B102" t="str">
            <v>Cannonsville</v>
          </cell>
          <cell r="C102" t="str">
            <v>CH</v>
          </cell>
          <cell r="D102" t="str">
            <v>Non-Powered Dam</v>
          </cell>
          <cell r="E102" t="str">
            <v>NY</v>
          </cell>
          <cell r="F102" t="str">
            <v>Schoharie</v>
          </cell>
          <cell r="I102" t="str">
            <v>City of New York, New York</v>
          </cell>
          <cell r="J102" t="str">
            <v>Municipal</v>
          </cell>
          <cell r="K102" t="str">
            <v>Cannonsville Dam</v>
          </cell>
          <cell r="L102" t="str">
            <v>NYC DEP, BUREAU OF WATER &amp; SEWER OPERATIONS</v>
          </cell>
        </row>
        <row r="103">
          <cell r="B103" t="str">
            <v xml:space="preserve">GIBSON DAM                         </v>
          </cell>
          <cell r="C103" t="str">
            <v>CH</v>
          </cell>
          <cell r="D103" t="str">
            <v>Non-Powered Dam</v>
          </cell>
          <cell r="E103" t="str">
            <v>MT</v>
          </cell>
          <cell r="F103" t="str">
            <v>Teton and Lewis &amp; Clark</v>
          </cell>
          <cell r="I103" t="str">
            <v xml:space="preserve">GIBSON DAM HYDROELECTRIC CO.,LLC   </v>
          </cell>
          <cell r="J103" t="str">
            <v>Private non-utility</v>
          </cell>
          <cell r="K103" t="str">
            <v>Gibson Dam</v>
          </cell>
          <cell r="L103" t="str">
            <v>Bureau of Reclamation</v>
          </cell>
        </row>
        <row r="104">
          <cell r="B104" t="str">
            <v xml:space="preserve">WILLIAMS DAM                       </v>
          </cell>
          <cell r="C104" t="str">
            <v>CH</v>
          </cell>
          <cell r="D104" t="str">
            <v>Non-Powered Dam</v>
          </cell>
          <cell r="E104" t="str">
            <v>IN</v>
          </cell>
          <cell r="F104" t="str">
            <v>Lawrence</v>
          </cell>
          <cell r="I104" t="str">
            <v xml:space="preserve">PAYNEBRIDGE, LLC.                  </v>
          </cell>
          <cell r="J104" t="str">
            <v>Private non-utility</v>
          </cell>
          <cell r="K104" t="str">
            <v>Williams Dam</v>
          </cell>
          <cell r="L104" t="str">
            <v>State of Indiana, DNR</v>
          </cell>
        </row>
        <row r="105">
          <cell r="B105" t="str">
            <v xml:space="preserve">MARSEILLES LOCK &amp; DAM              </v>
          </cell>
          <cell r="C105" t="str">
            <v>CH</v>
          </cell>
          <cell r="D105" t="str">
            <v>Non-Powered Dam</v>
          </cell>
          <cell r="E105" t="str">
            <v>IL</v>
          </cell>
          <cell r="F105" t="str">
            <v xml:space="preserve">LaSalle </v>
          </cell>
          <cell r="I105" t="str">
            <v xml:space="preserve">MARSEILLES LAND &amp; WATER COMPANY    </v>
          </cell>
          <cell r="J105" t="str">
            <v>Private non-utility</v>
          </cell>
          <cell r="K105" t="str">
            <v>Marseilles Lock and Dam</v>
          </cell>
          <cell r="L105" t="str">
            <v>CEMVR</v>
          </cell>
        </row>
        <row r="106">
          <cell r="B106" t="str">
            <v>Lowell Lock and Dam</v>
          </cell>
          <cell r="C106" t="str">
            <v>CH</v>
          </cell>
          <cell r="D106" t="str">
            <v>Non-Powered Dam</v>
          </cell>
          <cell r="E106" t="str">
            <v>OH</v>
          </cell>
          <cell r="F106" t="str">
            <v>Washington</v>
          </cell>
          <cell r="I106" t="str">
            <v>Free Flow Power Corporation</v>
          </cell>
          <cell r="J106" t="str">
            <v>Private non-utility</v>
          </cell>
          <cell r="K106" t="str">
            <v>Lowell Lock and Dam</v>
          </cell>
          <cell r="L106" t="str">
            <v>Ohio DNR</v>
          </cell>
        </row>
        <row r="107">
          <cell r="B107" t="str">
            <v xml:space="preserve">Uniontown </v>
          </cell>
          <cell r="C107" t="str">
            <v>CH</v>
          </cell>
          <cell r="D107" t="str">
            <v>Non-Powered Dam</v>
          </cell>
          <cell r="E107" t="str">
            <v>KY</v>
          </cell>
          <cell r="F107" t="str">
            <v>Union</v>
          </cell>
          <cell r="I107" t="str">
            <v>Symbiotics, LLC</v>
          </cell>
          <cell r="J107" t="str">
            <v>Private non-utility</v>
          </cell>
          <cell r="K107" t="str">
            <v>John T. Myers Lock and Dam</v>
          </cell>
          <cell r="L107" t="str">
            <v>CELRL</v>
          </cell>
        </row>
        <row r="108">
          <cell r="B108" t="str">
            <v>Ravenna</v>
          </cell>
          <cell r="C108" t="str">
            <v>CH</v>
          </cell>
          <cell r="D108" t="str">
            <v>Non-Powered Dam</v>
          </cell>
          <cell r="E108" t="str">
            <v>KY</v>
          </cell>
          <cell r="F108" t="str">
            <v>Estill</v>
          </cell>
          <cell r="G108">
            <v>37.677309999999999</v>
          </cell>
          <cell r="H108">
            <v>-83.9482</v>
          </cell>
          <cell r="I108" t="str">
            <v>Lock 12 Hydro Partners, LLC</v>
          </cell>
          <cell r="J108" t="str">
            <v>Private non-utility</v>
          </cell>
          <cell r="K108" t="str">
            <v>Kentucky River Lock and Dam 12</v>
          </cell>
          <cell r="L108" t="str">
            <v>Kentucky River Authority</v>
          </cell>
        </row>
        <row r="109">
          <cell r="B109" t="str">
            <v>Tygart</v>
          </cell>
          <cell r="C109" t="str">
            <v>CH</v>
          </cell>
          <cell r="D109" t="str">
            <v>Non-Powered Dam</v>
          </cell>
          <cell r="E109" t="str">
            <v>WV</v>
          </cell>
          <cell r="F109" t="str">
            <v>Taylor</v>
          </cell>
          <cell r="I109" t="str">
            <v>Tygart, LLC</v>
          </cell>
          <cell r="J109" t="str">
            <v>Private non-utility</v>
          </cell>
          <cell r="K109" t="str">
            <v>Tygart Dam</v>
          </cell>
          <cell r="L109" t="str">
            <v>CELRP</v>
          </cell>
        </row>
        <row r="110">
          <cell r="B110" t="str">
            <v xml:space="preserve">Dresden Island                     </v>
          </cell>
          <cell r="C110" t="str">
            <v>CH</v>
          </cell>
          <cell r="D110" t="str">
            <v>Non-Powered Dam</v>
          </cell>
          <cell r="E110" t="str">
            <v>IL</v>
          </cell>
          <cell r="F110" t="str">
            <v>Grundy</v>
          </cell>
          <cell r="I110" t="str">
            <v xml:space="preserve">Northern Illinois Hydropower, LLC       </v>
          </cell>
          <cell r="J110" t="str">
            <v>Private non-utility</v>
          </cell>
          <cell r="K110" t="str">
            <v>Dresden Island Lock and Dam</v>
          </cell>
          <cell r="L110" t="str">
            <v>CEMVR</v>
          </cell>
        </row>
        <row r="111">
          <cell r="B111" t="str">
            <v xml:space="preserve">JENNINGS RANDOLPH                  </v>
          </cell>
          <cell r="C111" t="str">
            <v>CH</v>
          </cell>
          <cell r="D111" t="str">
            <v>Non-Powered Dam</v>
          </cell>
          <cell r="E111" t="str">
            <v>WV</v>
          </cell>
          <cell r="F111" t="str">
            <v>Garrett/Mineral</v>
          </cell>
          <cell r="I111" t="str">
            <v xml:space="preserve">FAIRLAWN HYDROELECTRIC CO,.LLC     </v>
          </cell>
          <cell r="J111" t="str">
            <v>Private non-utility</v>
          </cell>
          <cell r="K111" t="str">
            <v>Jennings Randolph Dam</v>
          </cell>
          <cell r="L111" t="str">
            <v>CENAB</v>
          </cell>
        </row>
        <row r="112">
          <cell r="B112" t="str">
            <v xml:space="preserve">GATHRIGHT                          </v>
          </cell>
          <cell r="C112" t="str">
            <v>CH</v>
          </cell>
          <cell r="D112" t="str">
            <v>Non-Powered Dam</v>
          </cell>
          <cell r="E112" t="str">
            <v>VA</v>
          </cell>
          <cell r="F112" t="str">
            <v>Alleghany</v>
          </cell>
          <cell r="I112" t="str">
            <v xml:space="preserve">JORDAN HYDROELECTRIC L.P.          </v>
          </cell>
          <cell r="J112" t="str">
            <v>Private non-utility</v>
          </cell>
          <cell r="K112" t="str">
            <v>Gathright Dam</v>
          </cell>
          <cell r="L112" t="str">
            <v>CENAO</v>
          </cell>
        </row>
        <row r="113">
          <cell r="B113" t="str">
            <v>Grenada Lake</v>
          </cell>
          <cell r="C113" t="str">
            <v>CH</v>
          </cell>
          <cell r="D113" t="str">
            <v>Non-Powered Dam</v>
          </cell>
          <cell r="E113" t="str">
            <v>MS</v>
          </cell>
          <cell r="F113" t="str">
            <v>Grenada</v>
          </cell>
          <cell r="G113">
            <v>33.808331000000003</v>
          </cell>
          <cell r="H113">
            <v>-89.771666999999994</v>
          </cell>
          <cell r="I113" t="str">
            <v>Free Flow Power Missouri 2, LLC</v>
          </cell>
          <cell r="J113" t="str">
            <v>Private non-utility</v>
          </cell>
          <cell r="K113" t="str">
            <v>Grenada Dam</v>
          </cell>
          <cell r="L113" t="str">
            <v>CEMVK</v>
          </cell>
        </row>
        <row r="114">
          <cell r="B114" t="str">
            <v>Lake Milton</v>
          </cell>
          <cell r="C114" t="str">
            <v>CH</v>
          </cell>
          <cell r="D114" t="str">
            <v>Non-Powered Dam</v>
          </cell>
          <cell r="E114" t="str">
            <v>OH</v>
          </cell>
          <cell r="F114" t="str">
            <v>Mahoning County</v>
          </cell>
          <cell r="I114" t="str">
            <v>Mahoning Hydropower, LLC</v>
          </cell>
          <cell r="J114" t="str">
            <v>Private non-utility</v>
          </cell>
          <cell r="K114" t="str">
            <v>Lake Milton Dam</v>
          </cell>
          <cell r="L114" t="str">
            <v>ODNR, Division of Parks &amp; Recreation</v>
          </cell>
        </row>
        <row r="115">
          <cell r="B115" t="str">
            <v>Lake Shelbyville</v>
          </cell>
          <cell r="C115" t="str">
            <v>CH</v>
          </cell>
          <cell r="D115" t="str">
            <v>Non-Powered Dam</v>
          </cell>
          <cell r="E115" t="str">
            <v>IL</v>
          </cell>
          <cell r="F115" t="str">
            <v>Shelby</v>
          </cell>
          <cell r="I115" t="str">
            <v>Shelbyville Hydro LLC</v>
          </cell>
          <cell r="J115" t="str">
            <v>Private non-utility</v>
          </cell>
          <cell r="K115" t="str">
            <v>Lake Shelbyville Dam</v>
          </cell>
          <cell r="L115" t="str">
            <v>CEMVS</v>
          </cell>
        </row>
        <row r="116">
          <cell r="B116" t="str">
            <v>Rokeby Lock &amp; Dam</v>
          </cell>
          <cell r="C116" t="str">
            <v>CH</v>
          </cell>
          <cell r="D116" t="str">
            <v>Non-Powered Dam</v>
          </cell>
          <cell r="E116" t="str">
            <v>OH</v>
          </cell>
          <cell r="F116" t="str">
            <v>Morgan</v>
          </cell>
          <cell r="I116" t="str">
            <v>Free Flow Power Corporation</v>
          </cell>
          <cell r="J116" t="str">
            <v>Private non-utility</v>
          </cell>
          <cell r="K116" t="str">
            <v>Rokeby Dam</v>
          </cell>
          <cell r="L116" t="str">
            <v>Ohio DNR</v>
          </cell>
        </row>
        <row r="117">
          <cell r="B117" t="str">
            <v>Newburgh</v>
          </cell>
          <cell r="C117" t="str">
            <v>CH</v>
          </cell>
          <cell r="D117" t="str">
            <v>Non-Powered Dam</v>
          </cell>
          <cell r="E117" t="str">
            <v>IN</v>
          </cell>
          <cell r="F117" t="str">
            <v>Henderson</v>
          </cell>
          <cell r="I117" t="str">
            <v>Symbiotics, LLC</v>
          </cell>
          <cell r="J117" t="str">
            <v>Private non-utility</v>
          </cell>
          <cell r="K117" t="str">
            <v>Newburgh Locks &amp; Dam</v>
          </cell>
          <cell r="L117" t="str">
            <v>CELRL</v>
          </cell>
        </row>
        <row r="118">
          <cell r="B118" t="str">
            <v>Red River L&amp;D 3</v>
          </cell>
          <cell r="C118" t="str">
            <v>CH</v>
          </cell>
          <cell r="D118" t="str">
            <v>Non-Powered Dam</v>
          </cell>
          <cell r="E118" t="str">
            <v>LA</v>
          </cell>
          <cell r="F118" t="str">
            <v>Natchieoehes</v>
          </cell>
          <cell r="I118" t="str">
            <v>Nelson Energy, LLC</v>
          </cell>
          <cell r="J118" t="str">
            <v>Private non-utility</v>
          </cell>
          <cell r="K118" t="str">
            <v>Red River Lock &amp; Dam 3</v>
          </cell>
          <cell r="L118" t="str">
            <v>CEMVK</v>
          </cell>
        </row>
        <row r="119">
          <cell r="B119" t="str">
            <v>Sardis Lake</v>
          </cell>
          <cell r="C119" t="str">
            <v>CH</v>
          </cell>
          <cell r="D119" t="str">
            <v>Non-Powered Dam</v>
          </cell>
          <cell r="E119" t="str">
            <v>MS</v>
          </cell>
          <cell r="F119" t="str">
            <v>Panola</v>
          </cell>
          <cell r="G119">
            <v>34.400002000000001</v>
          </cell>
          <cell r="H119">
            <v>-89.786797000000007</v>
          </cell>
          <cell r="I119" t="str">
            <v>Free Flow Power Missouri 2, LLC</v>
          </cell>
          <cell r="J119" t="str">
            <v>Private non-utility</v>
          </cell>
          <cell r="K119" t="str">
            <v>Sardis Dam</v>
          </cell>
          <cell r="L119" t="str">
            <v>CEMVK</v>
          </cell>
        </row>
        <row r="120">
          <cell r="B120" t="str">
            <v>Overton L&amp;D</v>
          </cell>
          <cell r="C120" t="str">
            <v>CH</v>
          </cell>
          <cell r="D120" t="str">
            <v>Non-Powered Dam</v>
          </cell>
          <cell r="E120" t="str">
            <v>LA</v>
          </cell>
          <cell r="F120" t="str">
            <v>Rapides Parish</v>
          </cell>
          <cell r="I120" t="str">
            <v>Red River Hydro ,LLC</v>
          </cell>
          <cell r="J120" t="str">
            <v>Private non-utility</v>
          </cell>
          <cell r="K120" t="str">
            <v>John H. Overton Lock and Dam</v>
          </cell>
          <cell r="L120" t="str">
            <v>CEMVK</v>
          </cell>
        </row>
        <row r="121">
          <cell r="B121" t="str">
            <v>Fresno Dam</v>
          </cell>
          <cell r="C121" t="str">
            <v>CH</v>
          </cell>
          <cell r="D121" t="str">
            <v>Non-Powered Dam</v>
          </cell>
          <cell r="E121" t="str">
            <v>MT</v>
          </cell>
          <cell r="F121" t="str">
            <v>Hill</v>
          </cell>
          <cell r="I121" t="str">
            <v>Alpine Pacific Utilities Hydro, LLC</v>
          </cell>
          <cell r="J121" t="str">
            <v>Private non-utility</v>
          </cell>
          <cell r="K121" t="str">
            <v>Fresno Dam</v>
          </cell>
          <cell r="L121" t="str">
            <v>Reclamation</v>
          </cell>
          <cell r="M121" t="str">
            <v>Milk River</v>
          </cell>
        </row>
        <row r="122">
          <cell r="B122" t="str">
            <v>Pueblo Dam</v>
          </cell>
          <cell r="C122" t="str">
            <v>CH</v>
          </cell>
          <cell r="D122" t="str">
            <v>Non-Powered Dam</v>
          </cell>
          <cell r="E122" t="str">
            <v>CO</v>
          </cell>
          <cell r="F122" t="str">
            <v>Pueblo</v>
          </cell>
          <cell r="I122" t="str">
            <v>Southeastern Colorado Water Conservancy District, Colorado Springs Utilities, and Board of Water Works of Pueblo, Colorad</v>
          </cell>
          <cell r="J122" t="str">
            <v>Political subdivision</v>
          </cell>
          <cell r="L122" t="str">
            <v>Reclamation</v>
          </cell>
        </row>
        <row r="123">
          <cell r="B123" t="str">
            <v>Helena Valley Pumping Plant</v>
          </cell>
          <cell r="C123" t="str">
            <v>CH</v>
          </cell>
          <cell r="D123" t="str">
            <v>Non-Powered Dam</v>
          </cell>
          <cell r="E123" t="str">
            <v>MT</v>
          </cell>
          <cell r="F123" t="str">
            <v>Broadwater</v>
          </cell>
          <cell r="I123" t="str">
            <v>Helena Valley Irrigation District</v>
          </cell>
          <cell r="J123" t="str">
            <v>Political subdivision</v>
          </cell>
          <cell r="K123" t="str">
            <v>Canyon Ferry Dam</v>
          </cell>
          <cell r="L123" t="str">
            <v>Reclamation</v>
          </cell>
        </row>
        <row r="124">
          <cell r="B124" t="str">
            <v>Yellowtail Afterbay</v>
          </cell>
          <cell r="C124" t="str">
            <v>CH</v>
          </cell>
          <cell r="D124" t="str">
            <v>Non-Powered Dam</v>
          </cell>
          <cell r="E124" t="str">
            <v>MT</v>
          </cell>
          <cell r="F124" t="str">
            <v>Big Horn</v>
          </cell>
          <cell r="I124" t="str">
            <v>Crow Tribe</v>
          </cell>
          <cell r="J124" t="str">
            <v>Political subdivision</v>
          </cell>
          <cell r="L124" t="str">
            <v>Reclamation</v>
          </cell>
        </row>
        <row r="125">
          <cell r="B125" t="str">
            <v xml:space="preserve">RED RIVER LOCK &amp; DAM # 1           </v>
          </cell>
          <cell r="C125" t="str">
            <v>CH</v>
          </cell>
          <cell r="D125" t="str">
            <v>Non-Powered Dam</v>
          </cell>
          <cell r="E125" t="str">
            <v>LA</v>
          </cell>
          <cell r="F125" t="str">
            <v>Catahoula Parish</v>
          </cell>
          <cell r="I125" t="str">
            <v xml:space="preserve">FFP PROJECT 124, LLC               </v>
          </cell>
          <cell r="J125" t="str">
            <v>Private non-utility</v>
          </cell>
          <cell r="K125" t="str">
            <v>Red River Lock &amp; Dam 1</v>
          </cell>
          <cell r="L125" t="str">
            <v>CEMVK</v>
          </cell>
        </row>
        <row r="126">
          <cell r="B126" t="str">
            <v>Goodwin Dam</v>
          </cell>
          <cell r="C126" t="str">
            <v>CH</v>
          </cell>
          <cell r="D126" t="str">
            <v>Non-Powered Dam</v>
          </cell>
          <cell r="E126" t="str">
            <v>CA</v>
          </cell>
          <cell r="F126" t="str">
            <v xml:space="preserve">Tuolumne </v>
          </cell>
          <cell r="I126" t="str">
            <v>Goodwin Power, LLC</v>
          </cell>
          <cell r="J126" t="str">
            <v>Private non-utility</v>
          </cell>
          <cell r="K126" t="str">
            <v>Goodwin Dam</v>
          </cell>
          <cell r="L126" t="str">
            <v>Tri-Dam Project</v>
          </cell>
        </row>
        <row r="127">
          <cell r="B127" t="str">
            <v xml:space="preserve">LOWER SWANTON DAM                  </v>
          </cell>
          <cell r="C127" t="str">
            <v>CH</v>
          </cell>
          <cell r="D127" t="str">
            <v>Non-Powered Dam</v>
          </cell>
          <cell r="E127" t="str">
            <v>VT</v>
          </cell>
          <cell r="F127" t="str">
            <v>Franklin</v>
          </cell>
          <cell r="I127" t="str">
            <v xml:space="preserve">SWANTON HYDRO, LLC                 </v>
          </cell>
          <cell r="J127" t="str">
            <v>Private non-utility</v>
          </cell>
          <cell r="K127" t="str">
            <v>Swanton Dam</v>
          </cell>
          <cell r="L127" t="str">
            <v>Swanton Village</v>
          </cell>
          <cell r="M127" t="str">
            <v>Missisquoi River</v>
          </cell>
        </row>
        <row r="128">
          <cell r="B128" t="str">
            <v>Hidden Dam</v>
          </cell>
          <cell r="C128" t="str">
            <v>CH</v>
          </cell>
          <cell r="D128" t="str">
            <v>Non-Powered Dam</v>
          </cell>
          <cell r="E128" t="str">
            <v>CA</v>
          </cell>
          <cell r="F128" t="str">
            <v>Madera</v>
          </cell>
          <cell r="I128" t="str">
            <v>Telluride Energy</v>
          </cell>
          <cell r="J128" t="str">
            <v>Private non-utility</v>
          </cell>
          <cell r="K128" t="str">
            <v>Hidden Dam</v>
          </cell>
          <cell r="L128" t="str">
            <v>CESPK</v>
          </cell>
        </row>
        <row r="129">
          <cell r="B129" t="str">
            <v xml:space="preserve">CAVE RUN DAM                       </v>
          </cell>
          <cell r="C129" t="str">
            <v>CH</v>
          </cell>
          <cell r="D129" t="str">
            <v>Non-Powered Dam</v>
          </cell>
          <cell r="E129" t="str">
            <v>KY</v>
          </cell>
          <cell r="F129" t="str">
            <v>Rowan</v>
          </cell>
          <cell r="I129" t="str">
            <v xml:space="preserve">CAVE RUN ENERGY, LLC               </v>
          </cell>
          <cell r="J129" t="str">
            <v>Private non-utility</v>
          </cell>
          <cell r="K129" t="str">
            <v>Cave Run Lake Dam</v>
          </cell>
          <cell r="L129" t="str">
            <v>CELRL</v>
          </cell>
        </row>
        <row r="130">
          <cell r="B130" t="str">
            <v xml:space="preserve">LOCK AND DAM NO. 22                </v>
          </cell>
          <cell r="C130" t="str">
            <v>CH</v>
          </cell>
          <cell r="D130" t="str">
            <v>Non-Powered Dam</v>
          </cell>
          <cell r="E130" t="str">
            <v>MO</v>
          </cell>
          <cell r="F130" t="str">
            <v>Pike</v>
          </cell>
          <cell r="I130" t="str">
            <v xml:space="preserve">ENERGY RESOURCES USA, INC          </v>
          </cell>
          <cell r="J130" t="str">
            <v>Private non-utility</v>
          </cell>
          <cell r="K130" t="str">
            <v>Lock and Dam No. 22 (Mississippi River)</v>
          </cell>
          <cell r="L130" t="str">
            <v>CEMVR</v>
          </cell>
        </row>
        <row r="131">
          <cell r="B131" t="str">
            <v xml:space="preserve">NOCKAMIXON DAM                     </v>
          </cell>
          <cell r="C131" t="str">
            <v>CH</v>
          </cell>
          <cell r="D131" t="str">
            <v>Non-Powered Dam</v>
          </cell>
          <cell r="E131" t="str">
            <v>PA</v>
          </cell>
          <cell r="F131" t="str">
            <v>Bucks</v>
          </cell>
          <cell r="I131" t="str">
            <v xml:space="preserve">ADAM ROBERT ROUSSELL, II           </v>
          </cell>
          <cell r="J131" t="str">
            <v>Private non-utility</v>
          </cell>
          <cell r="K131" t="str">
            <v>Nockamixon Dam</v>
          </cell>
          <cell r="L131" t="str">
            <v>DCNR</v>
          </cell>
        </row>
        <row r="132">
          <cell r="B132" t="str">
            <v>Buchanan Dam</v>
          </cell>
          <cell r="C132" t="str">
            <v>CH</v>
          </cell>
          <cell r="D132" t="str">
            <v>Non-Powered Dam</v>
          </cell>
          <cell r="E132" t="str">
            <v>CA</v>
          </cell>
          <cell r="F132" t="str">
            <v>Madera</v>
          </cell>
          <cell r="I132" t="str">
            <v>Telluride Energy</v>
          </cell>
          <cell r="J132" t="str">
            <v>Private non-utility</v>
          </cell>
          <cell r="K132" t="str">
            <v>Buchanan Dam</v>
          </cell>
          <cell r="L132" t="str">
            <v>CESPK</v>
          </cell>
        </row>
        <row r="133">
          <cell r="B133" t="str">
            <v xml:space="preserve">WATERFORD                          </v>
          </cell>
          <cell r="C133" t="str">
            <v>CH</v>
          </cell>
          <cell r="D133" t="str">
            <v>Non-Powered Dam</v>
          </cell>
          <cell r="E133" t="str">
            <v>NY</v>
          </cell>
          <cell r="F133" t="str">
            <v>Saratoga/Rensselaer</v>
          </cell>
          <cell r="I133" t="str">
            <v xml:space="preserve">ALBANY ENGINEERING CORP            </v>
          </cell>
          <cell r="J133" t="str">
            <v>Private non-utility</v>
          </cell>
          <cell r="K133" t="str">
            <v>Lock C-1 Dam at Waterford</v>
          </cell>
          <cell r="L133" t="str">
            <v>New York State Canal Corporation</v>
          </cell>
        </row>
        <row r="134">
          <cell r="B134" t="str">
            <v>Lebanon-Mascoma</v>
          </cell>
          <cell r="C134" t="str">
            <v>CH</v>
          </cell>
          <cell r="D134" t="str">
            <v>Non-Powered Dam</v>
          </cell>
          <cell r="E134" t="str">
            <v>NH</v>
          </cell>
          <cell r="F134" t="str">
            <v>Grafton</v>
          </cell>
          <cell r="I134" t="str">
            <v>Grafton Hydro, LLC</v>
          </cell>
          <cell r="J134" t="str">
            <v>Private non-utility</v>
          </cell>
          <cell r="K134" t="str">
            <v>Mascoma Lake Dam</v>
          </cell>
          <cell r="L134" t="str">
            <v>NH Dept of Environmental Services</v>
          </cell>
        </row>
        <row r="135">
          <cell r="B135" t="str">
            <v xml:space="preserve">LOCK AND DAM NO. 11                </v>
          </cell>
          <cell r="C135" t="str">
            <v>CH</v>
          </cell>
          <cell r="D135" t="str">
            <v>Non-Powered Dam</v>
          </cell>
          <cell r="E135" t="str">
            <v>WI</v>
          </cell>
          <cell r="F135" t="str">
            <v>Grant</v>
          </cell>
          <cell r="I135" t="str">
            <v xml:space="preserve">ENERGY RESOURCES USA, INC          </v>
          </cell>
          <cell r="J135" t="str">
            <v>Private non-utility</v>
          </cell>
          <cell r="K135" t="str">
            <v>General Zebulon Pike Lock and Dam No. 11</v>
          </cell>
          <cell r="L135" t="str">
            <v>CEMVS</v>
          </cell>
        </row>
        <row r="136">
          <cell r="B136" t="str">
            <v xml:space="preserve">TOM BEVILL                         </v>
          </cell>
          <cell r="C136" t="str">
            <v>CH</v>
          </cell>
          <cell r="D136" t="str">
            <v>Non-Powered Dam</v>
          </cell>
          <cell r="E136" t="str">
            <v>AL</v>
          </cell>
          <cell r="F136" t="str">
            <v>Pickens</v>
          </cell>
          <cell r="G136">
            <v>33.210711000000003</v>
          </cell>
          <cell r="H136">
            <v>-88.288442000000003</v>
          </cell>
          <cell r="I136" t="str">
            <v xml:space="preserve">ENERGY RESOURCES USA, INC          </v>
          </cell>
          <cell r="J136" t="str">
            <v>Private non-utility</v>
          </cell>
          <cell r="K136" t="str">
            <v>Tom Bevill Lock and Dam</v>
          </cell>
          <cell r="L136" t="str">
            <v>CESAM</v>
          </cell>
          <cell r="M136" t="str">
            <v>Tombigbee River</v>
          </cell>
        </row>
        <row r="137">
          <cell r="B137" t="str">
            <v>Union Pond Dam</v>
          </cell>
          <cell r="C137" t="str">
            <v>CH</v>
          </cell>
          <cell r="D137" t="str">
            <v>Non-Powered Dam</v>
          </cell>
          <cell r="E137" t="str">
            <v>CT</v>
          </cell>
          <cell r="F137" t="str">
            <v>Hartford</v>
          </cell>
          <cell r="I137" t="str">
            <v>New England Hydrpower Co., LLC</v>
          </cell>
          <cell r="J137" t="str">
            <v>Private non-utility</v>
          </cell>
          <cell r="K137" t="str">
            <v>Union Pond Dam</v>
          </cell>
          <cell r="L137" t="str">
            <v>City of Manchester</v>
          </cell>
        </row>
        <row r="138">
          <cell r="B138" t="str">
            <v xml:space="preserve">SHENANGO DAM                       </v>
          </cell>
          <cell r="C138" t="str">
            <v>CH</v>
          </cell>
          <cell r="D138" t="str">
            <v>Non-Powered Dam</v>
          </cell>
          <cell r="E138" t="str">
            <v>PA</v>
          </cell>
          <cell r="F138" t="str">
            <v>Mercer</v>
          </cell>
          <cell r="I138" t="str">
            <v xml:space="preserve">SHENANGO DAM HYDRO COMPANY, LLC    </v>
          </cell>
          <cell r="J138" t="str">
            <v>Private non-utility</v>
          </cell>
          <cell r="K138" t="str">
            <v>Shenango Dam</v>
          </cell>
          <cell r="L138" t="str">
            <v>CELRP</v>
          </cell>
        </row>
        <row r="139">
          <cell r="B139" t="str">
            <v xml:space="preserve">NOLIN LAKE DAM                     </v>
          </cell>
          <cell r="C139" t="str">
            <v>CH</v>
          </cell>
          <cell r="D139" t="str">
            <v>Non-Powered Dam</v>
          </cell>
          <cell r="E139" t="str">
            <v>KY</v>
          </cell>
          <cell r="F139" t="str">
            <v>Edmonson County</v>
          </cell>
          <cell r="I139" t="str">
            <v xml:space="preserve">ENERGY RESOURCES USA, INC          </v>
          </cell>
          <cell r="J139" t="str">
            <v>Private non-utility</v>
          </cell>
          <cell r="K139" t="str">
            <v>Nolin Lake Dam</v>
          </cell>
          <cell r="L139" t="str">
            <v>CELRL</v>
          </cell>
          <cell r="M139" t="str">
            <v>Nolin River</v>
          </cell>
        </row>
        <row r="140">
          <cell r="B140" t="str">
            <v>INGLIS LOCK-BYPASS DAM WATER  POWER</v>
          </cell>
          <cell r="C140" t="str">
            <v>CH</v>
          </cell>
          <cell r="D140" t="str">
            <v>Non-Powered Dam</v>
          </cell>
          <cell r="E140" t="str">
            <v>FL</v>
          </cell>
          <cell r="F140" t="str">
            <v>Levy</v>
          </cell>
          <cell r="I140" t="str">
            <v>HY POWER ENERGY CO</v>
          </cell>
          <cell r="J140" t="str">
            <v>Private non-utility</v>
          </cell>
          <cell r="K140" t="str">
            <v>Inglis Dam</v>
          </cell>
          <cell r="L140" t="str">
            <v>State of Florida</v>
          </cell>
          <cell r="M140" t="str">
            <v xml:space="preserve">Inglis </v>
          </cell>
        </row>
        <row r="141">
          <cell r="B141" t="str">
            <v xml:space="preserve">NEW CUMBERLAND LOCKS &amp; DAM         </v>
          </cell>
          <cell r="C141" t="str">
            <v>CH</v>
          </cell>
          <cell r="D141" t="str">
            <v>Non-Powered Dam</v>
          </cell>
          <cell r="E141" t="str">
            <v>WV</v>
          </cell>
          <cell r="F141" t="str">
            <v>Jefferson</v>
          </cell>
          <cell r="I141" t="str">
            <v xml:space="preserve">FFP PROJECT 121 LLC                </v>
          </cell>
          <cell r="J141" t="str">
            <v>Private non-utility</v>
          </cell>
          <cell r="K141" t="str">
            <v>New Cumberland Locks and Dam</v>
          </cell>
          <cell r="L141" t="str">
            <v>CELRP</v>
          </cell>
        </row>
        <row r="142">
          <cell r="B142" t="str">
            <v xml:space="preserve">MURPHY DAM                         </v>
          </cell>
          <cell r="C142" t="str">
            <v>CH</v>
          </cell>
          <cell r="D142" t="str">
            <v>Non-Powered Dam</v>
          </cell>
          <cell r="E142" t="str">
            <v>NH</v>
          </cell>
          <cell r="F142" t="str">
            <v>Coos</v>
          </cell>
          <cell r="I142" t="str">
            <v xml:space="preserve">MURPHY DAM, LLC                    </v>
          </cell>
          <cell r="J142" t="str">
            <v>Private non-utility</v>
          </cell>
          <cell r="K142" t="str">
            <v>Murphy Dam aka Lake Francis</v>
          </cell>
          <cell r="L142" t="str">
            <v>NH WATER RESOURCES COUNCIL</v>
          </cell>
        </row>
        <row r="143">
          <cell r="B143" t="str">
            <v xml:space="preserve">GREEN RIVER L &amp; D NO. 5            </v>
          </cell>
          <cell r="C143" t="str">
            <v>CH</v>
          </cell>
          <cell r="D143" t="str">
            <v>Non-Powered Dam</v>
          </cell>
          <cell r="E143" t="str">
            <v>KY</v>
          </cell>
          <cell r="F143" t="str">
            <v>Warren</v>
          </cell>
          <cell r="I143" t="str">
            <v xml:space="preserve">ENERGY RESOURCES USA, INC          </v>
          </cell>
          <cell r="J143" t="str">
            <v>Private non-utility</v>
          </cell>
          <cell r="K143" t="str">
            <v>Green River Lock and Dam No 5</v>
          </cell>
          <cell r="L143" t="str">
            <v>CELRL</v>
          </cell>
          <cell r="M143" t="str">
            <v>Green River</v>
          </cell>
        </row>
        <row r="144">
          <cell r="B144" t="str">
            <v xml:space="preserve">LOCK AND DAM NO.13                 </v>
          </cell>
          <cell r="C144" t="str">
            <v>CH</v>
          </cell>
          <cell r="D144" t="str">
            <v>Non-Powered Dam</v>
          </cell>
          <cell r="E144" t="str">
            <v>IA</v>
          </cell>
          <cell r="F144" t="str">
            <v>Whiteside</v>
          </cell>
          <cell r="I144" t="str">
            <v>LOCK + TM HYDRO FRIENDS FUND VI, LL</v>
          </cell>
          <cell r="J144" t="str">
            <v>Private non-utility</v>
          </cell>
          <cell r="K144" t="str">
            <v>Mississippi River Lock and Dam No. 13</v>
          </cell>
          <cell r="L144" t="str">
            <v>CEMVR</v>
          </cell>
        </row>
        <row r="145">
          <cell r="B145" t="str">
            <v xml:space="preserve">MILFORD                            </v>
          </cell>
          <cell r="C145" t="str">
            <v>CH</v>
          </cell>
          <cell r="D145" t="str">
            <v>Non-Powered Dam</v>
          </cell>
          <cell r="E145" t="str">
            <v>KS</v>
          </cell>
          <cell r="F145" t="str">
            <v>Geary</v>
          </cell>
          <cell r="I145" t="str">
            <v xml:space="preserve">MID-ATLANTIC HYDRO, LLC.           </v>
          </cell>
          <cell r="J145" t="str">
            <v>Private non-utility</v>
          </cell>
          <cell r="K145" t="str">
            <v>Milford Dam</v>
          </cell>
          <cell r="L145" t="str">
            <v>CENWK</v>
          </cell>
        </row>
        <row r="146">
          <cell r="B146" t="str">
            <v xml:space="preserve">BUTTON ROCK DAM                    </v>
          </cell>
          <cell r="C146" t="str">
            <v>CH</v>
          </cell>
          <cell r="D146" t="str">
            <v>Non-Powered Dam</v>
          </cell>
          <cell r="E146" t="str">
            <v>CO</v>
          </cell>
          <cell r="F146" t="str">
            <v>Boulder</v>
          </cell>
          <cell r="I146" t="str">
            <v xml:space="preserve">MID-ATLANTIC HYDRO, LLC.           </v>
          </cell>
          <cell r="J146" t="str">
            <v>Private non-utility</v>
          </cell>
          <cell r="K146" t="str">
            <v>Button Rock Dam</v>
          </cell>
          <cell r="L146" t="str">
            <v>City of Longmont</v>
          </cell>
        </row>
        <row r="147">
          <cell r="B147" t="str">
            <v xml:space="preserve">BERLIN LAKE                        </v>
          </cell>
          <cell r="C147" t="str">
            <v>CH</v>
          </cell>
          <cell r="D147" t="str">
            <v>Non-Powered Dam</v>
          </cell>
          <cell r="E147" t="str">
            <v>OH</v>
          </cell>
          <cell r="F147" t="str">
            <v>Mahoning</v>
          </cell>
          <cell r="I147" t="str">
            <v xml:space="preserve">MAHONING HYDROPOWER, LLC           </v>
          </cell>
          <cell r="J147" t="str">
            <v>Private non-utility</v>
          </cell>
          <cell r="K147" t="str">
            <v>Berlin Dam</v>
          </cell>
          <cell r="L147" t="str">
            <v>CELRP</v>
          </cell>
        </row>
        <row r="148">
          <cell r="B148" t="str">
            <v>C.W. Bill Young</v>
          </cell>
          <cell r="C148" t="str">
            <v>CH</v>
          </cell>
          <cell r="D148" t="str">
            <v>Non-Powered Dam</v>
          </cell>
          <cell r="E148" t="str">
            <v>PA</v>
          </cell>
          <cell r="F148" t="str">
            <v>Allegheny</v>
          </cell>
          <cell r="I148" t="str">
            <v>Free Flow Power Project 100, LLC</v>
          </cell>
          <cell r="J148" t="str">
            <v>Private non-utility</v>
          </cell>
          <cell r="K148" t="str">
            <v>Allegheny Lock and Dam 3 (C.W. Bill Young Lock &amp; Dam)</v>
          </cell>
          <cell r="L148" t="str">
            <v>CELRP</v>
          </cell>
        </row>
        <row r="149">
          <cell r="B149" t="str">
            <v>Hildebrand Lock and Dam Project</v>
          </cell>
          <cell r="C149" t="str">
            <v>CH</v>
          </cell>
          <cell r="D149" t="str">
            <v>Non-Powered Dam</v>
          </cell>
          <cell r="E149" t="str">
            <v>WV</v>
          </cell>
          <cell r="F149" t="str">
            <v>Monongahela</v>
          </cell>
          <cell r="I149" t="str">
            <v>Lock+Hydro Friends Fund XLVI</v>
          </cell>
          <cell r="J149" t="str">
            <v>Private non-utility</v>
          </cell>
          <cell r="K149" t="str">
            <v>Hildebrand Lock &amp; Dam</v>
          </cell>
          <cell r="L149" t="str">
            <v>CELRP</v>
          </cell>
        </row>
        <row r="150">
          <cell r="B150" t="str">
            <v xml:space="preserve">SCOTT'S MILL                       </v>
          </cell>
          <cell r="C150" t="str">
            <v>CH</v>
          </cell>
          <cell r="D150" t="str">
            <v>Non-Powered Dam</v>
          </cell>
          <cell r="E150" t="str">
            <v>VA</v>
          </cell>
          <cell r="F150" t="str">
            <v>Amherst</v>
          </cell>
          <cell r="I150" t="str">
            <v xml:space="preserve">LIBERTY UNIVERSITY, INC.           </v>
          </cell>
          <cell r="J150" t="str">
            <v>Private non-utility</v>
          </cell>
          <cell r="K150" t="str">
            <v>Scott's Mill Dam</v>
          </cell>
          <cell r="L150" t="str">
            <v>Luminaire Technologies, Inc</v>
          </cell>
        </row>
        <row r="151">
          <cell r="B151" t="str">
            <v xml:space="preserve">MISSISSINEWA LAKE DAM              </v>
          </cell>
          <cell r="C151" t="str">
            <v>CH</v>
          </cell>
          <cell r="D151" t="str">
            <v>Non-Powered Dam</v>
          </cell>
          <cell r="E151" t="str">
            <v>IN</v>
          </cell>
          <cell r="F151" t="str">
            <v>Miami</v>
          </cell>
          <cell r="I151" t="str">
            <v xml:space="preserve">ENERGY RESOURCES USA, INC          </v>
          </cell>
          <cell r="J151" t="str">
            <v>Private non-utility</v>
          </cell>
          <cell r="K151" t="str">
            <v>Mississinewa Lake Dam</v>
          </cell>
          <cell r="L151" t="str">
            <v>CELRL</v>
          </cell>
          <cell r="M151" t="str">
            <v>Mississinewa River</v>
          </cell>
        </row>
        <row r="152">
          <cell r="B152" t="str">
            <v xml:space="preserve">ALLEGHENY LOCK &amp; DAM # 7           </v>
          </cell>
          <cell r="C152" t="str">
            <v>CH</v>
          </cell>
          <cell r="D152" t="str">
            <v>Non-Powered Dam</v>
          </cell>
          <cell r="E152" t="str">
            <v>PA</v>
          </cell>
          <cell r="F152" t="str">
            <v>Armstrong</v>
          </cell>
          <cell r="I152" t="str">
            <v xml:space="preserve">FFP PROJECT 132, LLC               </v>
          </cell>
          <cell r="J152" t="str">
            <v>Private non-utility</v>
          </cell>
          <cell r="K152" t="str">
            <v>Allegheny Lock and Dam 7</v>
          </cell>
          <cell r="L152" t="str">
            <v>CELRP</v>
          </cell>
        </row>
        <row r="153">
          <cell r="B153" t="str">
            <v xml:space="preserve">ELLIS                              </v>
          </cell>
          <cell r="C153" t="str">
            <v>CH</v>
          </cell>
          <cell r="D153" t="str">
            <v>Non-Powered Dam</v>
          </cell>
          <cell r="E153" t="str">
            <v>OH</v>
          </cell>
          <cell r="F153" t="str">
            <v>Muskingum</v>
          </cell>
          <cell r="I153" t="str">
            <v xml:space="preserve">MID-ATLANTIC HYDRO, LLC.           </v>
          </cell>
          <cell r="J153" t="str">
            <v>Private non-utility</v>
          </cell>
          <cell r="K153" t="str">
            <v>Ellis Dam</v>
          </cell>
          <cell r="L153" t="str">
            <v>Ohio DNR</v>
          </cell>
        </row>
        <row r="154">
          <cell r="B154" t="str">
            <v xml:space="preserve">KENTUCKY RIVER L&amp;D # 10            </v>
          </cell>
          <cell r="C154" t="str">
            <v>CH</v>
          </cell>
          <cell r="D154" t="str">
            <v>Non-Powered Dam</v>
          </cell>
          <cell r="E154" t="str">
            <v>KY</v>
          </cell>
          <cell r="F154" t="str">
            <v>Clark</v>
          </cell>
          <cell r="I154" t="str">
            <v xml:space="preserve">ENERGY RESOURCES USA, INC          </v>
          </cell>
          <cell r="J154" t="str">
            <v>Private non-utility</v>
          </cell>
          <cell r="K154" t="str">
            <v>Kentucky River Lock and Dam No 10</v>
          </cell>
          <cell r="L154" t="str">
            <v>Kentucky River Authority</v>
          </cell>
          <cell r="M154" t="str">
            <v>Kentucky River</v>
          </cell>
        </row>
        <row r="155">
          <cell r="B155" t="str">
            <v>David D. Terry Lock &amp; Dam No. 6</v>
          </cell>
          <cell r="C155" t="str">
            <v>CH</v>
          </cell>
          <cell r="D155" t="str">
            <v>Non-Powered Dam</v>
          </cell>
          <cell r="E155" t="str">
            <v>AR</v>
          </cell>
          <cell r="F155" t="str">
            <v>Pulaski</v>
          </cell>
          <cell r="I155" t="str">
            <v>Arkansas Electric Cooperative Corporation</v>
          </cell>
          <cell r="J155" t="str">
            <v>Cooperative</v>
          </cell>
          <cell r="K155" t="str">
            <v>David D. Terry Lock &amp; Dam</v>
          </cell>
          <cell r="L155" t="str">
            <v>CESWL</v>
          </cell>
        </row>
        <row r="156">
          <cell r="B156" t="str">
            <v>Caesar Creek Lake Hydroelectric Project</v>
          </cell>
          <cell r="C156" t="str">
            <v>CH</v>
          </cell>
          <cell r="D156" t="str">
            <v>Non-Powered Dam</v>
          </cell>
          <cell r="E156" t="str">
            <v>OH</v>
          </cell>
          <cell r="F156" t="str">
            <v>Warren</v>
          </cell>
          <cell r="I156" t="str">
            <v>Energy Resources USA Inc.</v>
          </cell>
          <cell r="J156" t="str">
            <v>Private non-utility</v>
          </cell>
          <cell r="K156" t="str">
            <v>Caesar Creek Lake Dam</v>
          </cell>
          <cell r="L156" t="str">
            <v>CELRL</v>
          </cell>
        </row>
        <row r="157">
          <cell r="B157" t="str">
            <v xml:space="preserve">ROCK BOTTOM                        </v>
          </cell>
          <cell r="C157" t="str">
            <v>CH</v>
          </cell>
          <cell r="D157" t="str">
            <v>Non-Powered Dam</v>
          </cell>
          <cell r="E157" t="str">
            <v>NY</v>
          </cell>
          <cell r="F157" t="str">
            <v>Broome</v>
          </cell>
          <cell r="I157" t="str">
            <v xml:space="preserve">EMPIRE STATE HYDRO 303, LLC        </v>
          </cell>
          <cell r="J157" t="str">
            <v>Private non-utility</v>
          </cell>
          <cell r="K157" t="str">
            <v>Rock Bottom Dam</v>
          </cell>
          <cell r="L157" t="str">
            <v>City of Binghamton</v>
          </cell>
        </row>
        <row r="158">
          <cell r="B158" t="str">
            <v xml:space="preserve">BLALOCK                            </v>
          </cell>
          <cell r="C158" t="str">
            <v>CH</v>
          </cell>
          <cell r="D158" t="str">
            <v>Non-Powered Dam</v>
          </cell>
          <cell r="E158" t="str">
            <v>SC</v>
          </cell>
          <cell r="F158" t="str">
            <v>Spartanburg</v>
          </cell>
          <cell r="I158" t="str">
            <v xml:space="preserve">SPARTANBURG WATER SYSTEM           </v>
          </cell>
          <cell r="J158" t="str">
            <v>Municipal</v>
          </cell>
          <cell r="K158" t="str">
            <v>Blalock Dam</v>
          </cell>
          <cell r="L158" t="str">
            <v>Commission of Public Works of the City of Spartanburg</v>
          </cell>
        </row>
        <row r="159">
          <cell r="B159" t="str">
            <v xml:space="preserve">BOARDMAN RIVER                     </v>
          </cell>
          <cell r="C159" t="str">
            <v>CH</v>
          </cell>
          <cell r="D159" t="str">
            <v>Non-Powered Dam</v>
          </cell>
          <cell r="E159" t="str">
            <v>MI</v>
          </cell>
          <cell r="F159" t="str">
            <v>Grand Traverse</v>
          </cell>
          <cell r="I159" t="str">
            <v xml:space="preserve">PETERSON MACHINERY SALES           </v>
          </cell>
          <cell r="J159" t="str">
            <v>Industrial</v>
          </cell>
          <cell r="L159" t="str">
            <v>Grand Traverse County</v>
          </cell>
        </row>
        <row r="160">
          <cell r="B160" t="str">
            <v xml:space="preserve">SELDEN LOCK AND DAM                </v>
          </cell>
          <cell r="C160" t="str">
            <v>CH</v>
          </cell>
          <cell r="D160" t="str">
            <v>Non-Powered Dam</v>
          </cell>
          <cell r="E160" t="str">
            <v>AL</v>
          </cell>
          <cell r="F160" t="str">
            <v>Greene</v>
          </cell>
          <cell r="I160" t="str">
            <v xml:space="preserve">LOCK+TM HYDRO FRIENDS FUND III     </v>
          </cell>
          <cell r="J160" t="str">
            <v>Private non-utility</v>
          </cell>
          <cell r="K160" t="str">
            <v>Selden Lock and Dam</v>
          </cell>
          <cell r="L160" t="str">
            <v>CESAM</v>
          </cell>
          <cell r="M160" t="str">
            <v>Black Warrior River</v>
          </cell>
        </row>
        <row r="161">
          <cell r="B161" t="str">
            <v>Mississippi River Lock &amp; Dam No. 24</v>
          </cell>
          <cell r="C161" t="str">
            <v>CH</v>
          </cell>
          <cell r="D161" t="str">
            <v>Non-Powered Dam</v>
          </cell>
          <cell r="E161" t="str">
            <v>IL</v>
          </cell>
          <cell r="F161" t="str">
            <v>Pike</v>
          </cell>
          <cell r="I161" t="str">
            <v>Lock+tm Hydro Friends Fund X, LLC</v>
          </cell>
          <cell r="J161" t="str">
            <v>Private non-utility</v>
          </cell>
          <cell r="K161" t="str">
            <v>Lock &amp; Dam 24</v>
          </cell>
          <cell r="L161" t="str">
            <v>CEMVS</v>
          </cell>
        </row>
        <row r="162">
          <cell r="B162" t="str">
            <v>Boca Hydroelectric Project</v>
          </cell>
          <cell r="C162" t="str">
            <v>CH</v>
          </cell>
          <cell r="D162" t="str">
            <v>Non-Powered Dam</v>
          </cell>
          <cell r="E162" t="str">
            <v>CA</v>
          </cell>
          <cell r="F162" t="str">
            <v>Nevada</v>
          </cell>
          <cell r="I162" t="str">
            <v>Pyramid Lake Paiute Tribe</v>
          </cell>
          <cell r="J162" t="str">
            <v>Political subdivision</v>
          </cell>
          <cell r="K162" t="str">
            <v>Boca Dam</v>
          </cell>
          <cell r="L162" t="str">
            <v>Bureau of Reclamation</v>
          </cell>
        </row>
        <row r="163">
          <cell r="B163" t="str">
            <v xml:space="preserve">COFFEEVILLE LOCK AND DAM           </v>
          </cell>
          <cell r="C163" t="str">
            <v>CH</v>
          </cell>
          <cell r="D163" t="str">
            <v>Non-Powered Dam</v>
          </cell>
          <cell r="E163" t="str">
            <v>AL</v>
          </cell>
          <cell r="F163" t="str">
            <v>Clarke</v>
          </cell>
          <cell r="I163" t="str">
            <v xml:space="preserve">LOCK+TM HYDRO FRIENDS FUND III     </v>
          </cell>
          <cell r="J163" t="str">
            <v>Private non-utility</v>
          </cell>
          <cell r="K163" t="str">
            <v>Coffeeville Lock &amp; Dam</v>
          </cell>
          <cell r="L163" t="str">
            <v>CESAM</v>
          </cell>
          <cell r="M163" t="str">
            <v>Tombigbee River</v>
          </cell>
        </row>
        <row r="164">
          <cell r="B164" t="str">
            <v xml:space="preserve">ROUGH RIVER LAKE                   </v>
          </cell>
          <cell r="C164" t="str">
            <v>CH</v>
          </cell>
          <cell r="D164" t="str">
            <v>Non-Powered Dam</v>
          </cell>
          <cell r="E164" t="str">
            <v>KY</v>
          </cell>
          <cell r="F164" t="str">
            <v>Breckinridge</v>
          </cell>
          <cell r="I164" t="str">
            <v xml:space="preserve">ENERGY RESOURCES USA, INC          </v>
          </cell>
          <cell r="J164" t="str">
            <v>Private non-utility</v>
          </cell>
          <cell r="K164" t="str">
            <v>Rough River Lake Dam</v>
          </cell>
          <cell r="L164" t="str">
            <v>CELRL</v>
          </cell>
          <cell r="M164" t="str">
            <v>Rough River</v>
          </cell>
        </row>
        <row r="165">
          <cell r="B165" t="str">
            <v xml:space="preserve">WILLIAM C. BOWEN                   </v>
          </cell>
          <cell r="C165" t="str">
            <v>CH</v>
          </cell>
          <cell r="D165" t="str">
            <v>Non-Powered Dam</v>
          </cell>
          <cell r="E165" t="str">
            <v>SC</v>
          </cell>
          <cell r="F165" t="str">
            <v>Spartanburg</v>
          </cell>
          <cell r="I165" t="str">
            <v xml:space="preserve">SPARTANBURG WATER SYSTEM           </v>
          </cell>
          <cell r="J165" t="str">
            <v>Municipal</v>
          </cell>
          <cell r="K165" t="str">
            <v>Lake Bowen Dam</v>
          </cell>
          <cell r="L165" t="str">
            <v>Commission of Public Works of the City of Spartanburg</v>
          </cell>
        </row>
        <row r="166">
          <cell r="B166" t="str">
            <v xml:space="preserve">R.D.BAILEY                         </v>
          </cell>
          <cell r="C166" t="str">
            <v>CH</v>
          </cell>
          <cell r="D166" t="str">
            <v>Non-Powered Dam</v>
          </cell>
          <cell r="E166" t="str">
            <v>WV</v>
          </cell>
          <cell r="F166" t="str">
            <v>Wyoming</v>
          </cell>
          <cell r="I166" t="str">
            <v xml:space="preserve">ENERGY RESOURCES USA, INC          </v>
          </cell>
          <cell r="J166" t="str">
            <v>Private non-utility</v>
          </cell>
          <cell r="K166" t="str">
            <v>R.D. Bailey Dam</v>
          </cell>
          <cell r="L166" t="str">
            <v>CELRH</v>
          </cell>
          <cell r="M166" t="str">
            <v>Guyandotte River</v>
          </cell>
        </row>
        <row r="167">
          <cell r="B167" t="str">
            <v xml:space="preserve">BETHLEHEM                          </v>
          </cell>
          <cell r="C167" t="str">
            <v>CH</v>
          </cell>
          <cell r="D167" t="str">
            <v>Non-Powered Dam</v>
          </cell>
          <cell r="E167" t="str">
            <v>NH</v>
          </cell>
          <cell r="F167" t="str">
            <v>Coos</v>
          </cell>
          <cell r="I167" t="str">
            <v xml:space="preserve">NORTHWOODS RENEWABLES, LLC.        </v>
          </cell>
          <cell r="J167" t="str">
            <v>Private non-utility</v>
          </cell>
          <cell r="L167" t="str">
            <v>Fred Kendall</v>
          </cell>
        </row>
        <row r="168">
          <cell r="B168" t="str">
            <v>Howard A. Hanson</v>
          </cell>
          <cell r="C168" t="str">
            <v>CH</v>
          </cell>
          <cell r="D168" t="str">
            <v>Non-Powered Dam</v>
          </cell>
          <cell r="E168" t="str">
            <v>WA</v>
          </cell>
          <cell r="F168" t="str">
            <v>King</v>
          </cell>
          <cell r="I168" t="str">
            <v>Howard A. Hanson Power, LLC</v>
          </cell>
          <cell r="J168" t="str">
            <v>Private non-utility</v>
          </cell>
          <cell r="K168" t="str">
            <v>Howard A. Hanson Dam</v>
          </cell>
          <cell r="L168" t="str">
            <v>CENWS</v>
          </cell>
        </row>
        <row r="169">
          <cell r="B169" t="str">
            <v>Prosser Creek Hydroelectric Project</v>
          </cell>
          <cell r="C169" t="str">
            <v>CH</v>
          </cell>
          <cell r="D169" t="str">
            <v>Non-Powered Dam</v>
          </cell>
          <cell r="E169" t="str">
            <v>CA</v>
          </cell>
          <cell r="F169" t="str">
            <v>Nevada</v>
          </cell>
          <cell r="I169" t="str">
            <v>Pyramid lake Paiute Tribe</v>
          </cell>
          <cell r="J169" t="str">
            <v>Political subdivision</v>
          </cell>
          <cell r="K169" t="str">
            <v>Prosser Creek Dam</v>
          </cell>
          <cell r="L169" t="str">
            <v>Bureau of Reclamation</v>
          </cell>
        </row>
        <row r="170">
          <cell r="B170" t="str">
            <v xml:space="preserve">KENTUCKY RIVER L&amp;D # 8             </v>
          </cell>
          <cell r="C170" t="str">
            <v>CH</v>
          </cell>
          <cell r="D170" t="str">
            <v>Non-Powered Dam</v>
          </cell>
          <cell r="E170" t="str">
            <v>KY</v>
          </cell>
          <cell r="F170" t="str">
            <v>Garrard County</v>
          </cell>
          <cell r="I170" t="str">
            <v xml:space="preserve">ENERGY RESOURCES USA, INC          </v>
          </cell>
          <cell r="J170" t="str">
            <v>Private non-utility</v>
          </cell>
          <cell r="K170" t="str">
            <v>Kentucky River Lock and Dam No 8</v>
          </cell>
          <cell r="L170" t="str">
            <v>Commonwealth of Kentucky</v>
          </cell>
          <cell r="M170" t="str">
            <v>Kentucky River</v>
          </cell>
        </row>
        <row r="171">
          <cell r="B171" t="str">
            <v xml:space="preserve">MCKAY DAM                          </v>
          </cell>
          <cell r="C171" t="str">
            <v>CH</v>
          </cell>
          <cell r="D171" t="str">
            <v>Non-Powered Dam</v>
          </cell>
          <cell r="E171" t="str">
            <v>OR</v>
          </cell>
          <cell r="F171" t="str">
            <v>Umatilla</v>
          </cell>
          <cell r="I171" t="str">
            <v xml:space="preserve">HOUTAMA HYDROPOWER, LLC            </v>
          </cell>
          <cell r="J171" t="str">
            <v>Private non-utility</v>
          </cell>
          <cell r="K171" t="str">
            <v>McKay Dam</v>
          </cell>
          <cell r="L171" t="str">
            <v>Bureau of Reclamation</v>
          </cell>
        </row>
        <row r="172">
          <cell r="B172" t="str">
            <v xml:space="preserve">BOWMAN DAM                         </v>
          </cell>
          <cell r="C172" t="str">
            <v>CH</v>
          </cell>
          <cell r="D172" t="str">
            <v>Non-Powered Dam</v>
          </cell>
          <cell r="E172" t="str">
            <v>OR</v>
          </cell>
          <cell r="F172" t="str">
            <v>Crook</v>
          </cell>
          <cell r="G172">
            <v>44.111199999999997</v>
          </cell>
          <cell r="H172">
            <v>-120.7867</v>
          </cell>
          <cell r="I172" t="str">
            <v>OCHOCO IRRIGATION DISTRICT</v>
          </cell>
          <cell r="J172" t="str">
            <v>Political subdivision</v>
          </cell>
          <cell r="K172" t="str">
            <v>Arther R. Bowman Dam</v>
          </cell>
          <cell r="L172" t="str">
            <v>Reclamation</v>
          </cell>
          <cell r="M172" t="str">
            <v>Crooked River</v>
          </cell>
        </row>
        <row r="173">
          <cell r="B173" t="str">
            <v>MISSISSIPPI RIVER LOCK &amp; DAM NO. 14</v>
          </cell>
          <cell r="C173" t="str">
            <v>CH</v>
          </cell>
          <cell r="D173" t="str">
            <v>Non-Powered Dam</v>
          </cell>
          <cell r="E173" t="str">
            <v>IL</v>
          </cell>
          <cell r="F173" t="str">
            <v>Rock Island</v>
          </cell>
          <cell r="I173" t="str">
            <v xml:space="preserve">LOCK+TM HYDRO FRIENDS FUND XLVIII  </v>
          </cell>
          <cell r="J173" t="str">
            <v>Private non-utility</v>
          </cell>
          <cell r="K173" t="str">
            <v>Mississippi River Dam 14</v>
          </cell>
          <cell r="L173" t="str">
            <v>CEMVR</v>
          </cell>
        </row>
        <row r="174">
          <cell r="B174" t="str">
            <v>Diamond Mills Hydroelectric Project</v>
          </cell>
          <cell r="C174" t="str">
            <v>CH</v>
          </cell>
          <cell r="D174" t="str">
            <v>Non-Powered Dam</v>
          </cell>
          <cell r="E174" t="str">
            <v>NY</v>
          </cell>
          <cell r="F174" t="str">
            <v>Ulster</v>
          </cell>
          <cell r="I174" t="str">
            <v>Empire State Hydro 301, LLC</v>
          </cell>
          <cell r="J174" t="str">
            <v>Private non-utility</v>
          </cell>
          <cell r="K174" t="str">
            <v>Diamond Mills Paper Company Dam</v>
          </cell>
          <cell r="L174" t="str">
            <v>March Gallagher, Esq.</v>
          </cell>
        </row>
        <row r="175">
          <cell r="B175" t="str">
            <v xml:space="preserve">WISTER LAKE                        </v>
          </cell>
          <cell r="C175" t="str">
            <v>CH</v>
          </cell>
          <cell r="D175" t="str">
            <v>Non-Powered Dam</v>
          </cell>
          <cell r="E175" t="str">
            <v>OK</v>
          </cell>
          <cell r="F175" t="str">
            <v>LeFlore</v>
          </cell>
          <cell r="I175" t="str">
            <v xml:space="preserve">WISTER LAKE POWER, LLC             </v>
          </cell>
          <cell r="J175" t="str">
            <v>Private non-utility</v>
          </cell>
          <cell r="K175" t="str">
            <v>Wister Lake</v>
          </cell>
          <cell r="L175" t="str">
            <v>CESWT</v>
          </cell>
        </row>
        <row r="176">
          <cell r="B176" t="str">
            <v>Workshops Pond Dam</v>
          </cell>
          <cell r="C176" t="str">
            <v>CH</v>
          </cell>
          <cell r="D176" t="str">
            <v>Non-Powered Dam</v>
          </cell>
          <cell r="E176" t="str">
            <v>MA</v>
          </cell>
          <cell r="F176" t="str">
            <v>Hampden</v>
          </cell>
          <cell r="I176" t="str">
            <v>City of Springfield, MA</v>
          </cell>
          <cell r="J176" t="str">
            <v>Municipal</v>
          </cell>
          <cell r="K176" t="str">
            <v>Watershops Pond Dam</v>
          </cell>
          <cell r="L176" t="str">
            <v>City of Springfield</v>
          </cell>
        </row>
        <row r="177">
          <cell r="B177" t="str">
            <v>William H. Harsha Lake Dam Hydroelectric Project</v>
          </cell>
          <cell r="C177" t="str">
            <v>CH</v>
          </cell>
          <cell r="D177" t="str">
            <v>Non-Powered Dam</v>
          </cell>
          <cell r="E177" t="str">
            <v>OH</v>
          </cell>
          <cell r="F177" t="str">
            <v>Clermont</v>
          </cell>
          <cell r="I177" t="str">
            <v>Energy Resources USA Inc.</v>
          </cell>
          <cell r="J177" t="str">
            <v>Private non-utility</v>
          </cell>
          <cell r="K177" t="str">
            <v>William H. Harsha Lake Dam</v>
          </cell>
          <cell r="L177" t="str">
            <v>CELRL</v>
          </cell>
        </row>
        <row r="178">
          <cell r="B178" t="str">
            <v xml:space="preserve">CEDAR CREEK PROJECT                </v>
          </cell>
          <cell r="C178" t="str">
            <v>CH</v>
          </cell>
          <cell r="D178" t="str">
            <v>Non-Powered Dam</v>
          </cell>
          <cell r="E178" t="str">
            <v>AL</v>
          </cell>
          <cell r="F178" t="str">
            <v>Franklin County</v>
          </cell>
          <cell r="I178" t="str">
            <v xml:space="preserve">ENERGY RESOURCES USA, INC          </v>
          </cell>
          <cell r="J178" t="str">
            <v>Private non-utility</v>
          </cell>
          <cell r="K178" t="str">
            <v>Cedar Creek Dam</v>
          </cell>
          <cell r="L178" t="str">
            <v>TVA</v>
          </cell>
          <cell r="M178" t="str">
            <v>Cedar Creek River</v>
          </cell>
        </row>
        <row r="179">
          <cell r="B179" t="str">
            <v>Hepburn Street Dam Hydro project</v>
          </cell>
          <cell r="C179" t="str">
            <v>CH</v>
          </cell>
          <cell r="D179" t="str">
            <v>Non-Powered Dam</v>
          </cell>
          <cell r="E179" t="str">
            <v>PA</v>
          </cell>
          <cell r="F179" t="str">
            <v>Lycoming</v>
          </cell>
          <cell r="I179" t="str">
            <v>Lock + Hydro Friends Fund XII</v>
          </cell>
          <cell r="J179" t="str">
            <v>Private non-utility</v>
          </cell>
          <cell r="K179" t="str">
            <v>Hepburn Street Dam</v>
          </cell>
          <cell r="L179" t="str">
            <v>State of Pennsylvania</v>
          </cell>
        </row>
        <row r="180">
          <cell r="B180" t="str">
            <v xml:space="preserve">MONROE LAKE DAM                    </v>
          </cell>
          <cell r="C180" t="str">
            <v>CH</v>
          </cell>
          <cell r="D180" t="str">
            <v>Non-Powered Dam</v>
          </cell>
          <cell r="E180" t="str">
            <v>IN</v>
          </cell>
          <cell r="F180" t="str">
            <v>Monroe County</v>
          </cell>
          <cell r="I180" t="str">
            <v xml:space="preserve">ENERGY RESOURCES USA, INC          </v>
          </cell>
          <cell r="J180" t="str">
            <v>Private non-utility</v>
          </cell>
          <cell r="K180" t="str">
            <v>Monroe Lake Dam</v>
          </cell>
          <cell r="L180" t="str">
            <v>CELRL</v>
          </cell>
          <cell r="M180" t="str">
            <v>Salt Creek River</v>
          </cell>
        </row>
        <row r="181">
          <cell r="B181" t="str">
            <v xml:space="preserve">WILLIAM BACON OLIVER               </v>
          </cell>
          <cell r="C181" t="str">
            <v>CH</v>
          </cell>
          <cell r="D181" t="str">
            <v>Non-Powered Dam</v>
          </cell>
          <cell r="E181" t="str">
            <v>AL</v>
          </cell>
          <cell r="F181" t="str">
            <v>Tuscaloosa</v>
          </cell>
          <cell r="I181" t="str">
            <v xml:space="preserve">FFP PROJECT 97, LLC                </v>
          </cell>
          <cell r="J181" t="str">
            <v>Private non-utility</v>
          </cell>
          <cell r="K181" t="str">
            <v>William Bacon Oliver Dam</v>
          </cell>
          <cell r="L181" t="str">
            <v>CESAM</v>
          </cell>
        </row>
        <row r="182">
          <cell r="B182" t="str">
            <v xml:space="preserve">SHERMAN PROJECT                    </v>
          </cell>
          <cell r="C182" t="str">
            <v>CH</v>
          </cell>
          <cell r="D182" t="str">
            <v>Non-Powered Dam</v>
          </cell>
          <cell r="E182" t="str">
            <v>OR</v>
          </cell>
          <cell r="F182" t="str">
            <v>Sherman County</v>
          </cell>
          <cell r="I182" t="str">
            <v xml:space="preserve">RIVERTEC PARTNERS, LLC             </v>
          </cell>
          <cell r="J182" t="str">
            <v>Private non-utility</v>
          </cell>
          <cell r="K182" t="str">
            <v>John Day Lock and Dam</v>
          </cell>
          <cell r="L182" t="str">
            <v>CENWP</v>
          </cell>
          <cell r="M182" t="str">
            <v>Columbia River</v>
          </cell>
        </row>
        <row r="183">
          <cell r="B183" t="str">
            <v xml:space="preserve">ASHTON DAM                         </v>
          </cell>
          <cell r="C183" t="str">
            <v>CH</v>
          </cell>
          <cell r="D183" t="str">
            <v>Non-Powered Dam</v>
          </cell>
          <cell r="E183" t="str">
            <v>RI</v>
          </cell>
          <cell r="F183" t="str">
            <v>Providence</v>
          </cell>
          <cell r="I183" t="str">
            <v xml:space="preserve">NEW ENGLAND HYDROPOWER CO. LLC     </v>
          </cell>
          <cell r="J183" t="str">
            <v>Private non-utility</v>
          </cell>
          <cell r="K183" t="str">
            <v>Ashton Dam</v>
          </cell>
          <cell r="L183" t="str">
            <v>Rhode Island Department of Environmental Management</v>
          </cell>
        </row>
        <row r="184">
          <cell r="B184" t="str">
            <v xml:space="preserve">SYMPHONY HYDRO                     </v>
          </cell>
          <cell r="C184" t="str">
            <v>CH</v>
          </cell>
          <cell r="D184" t="str">
            <v>Non-Powered Dam</v>
          </cell>
          <cell r="E184" t="str">
            <v>MN</v>
          </cell>
          <cell r="F184" t="str">
            <v>Hennepin</v>
          </cell>
          <cell r="I184" t="str">
            <v xml:space="preserve">SYMPHONY HYDRO, LLC                </v>
          </cell>
          <cell r="J184" t="str">
            <v>Private non-utility</v>
          </cell>
          <cell r="K184" t="str">
            <v>Upper St. Anthony Lock and Dam</v>
          </cell>
          <cell r="L184" t="str">
            <v>CEMVP</v>
          </cell>
        </row>
        <row r="185">
          <cell r="B185" t="str">
            <v>Mississippi River Lock &amp; Dam No. 25</v>
          </cell>
          <cell r="C185" t="str">
            <v>CH</v>
          </cell>
          <cell r="D185" t="str">
            <v>Non-Powered Dam</v>
          </cell>
          <cell r="E185" t="str">
            <v>MO</v>
          </cell>
          <cell r="F185" t="str">
            <v>Lincoln</v>
          </cell>
          <cell r="I185" t="str">
            <v>Lock +tm Hydro Friends Fund XI, LLC</v>
          </cell>
          <cell r="J185" t="str">
            <v>Private non-utility</v>
          </cell>
          <cell r="K185" t="str">
            <v>Lock &amp; Dam 25</v>
          </cell>
          <cell r="L185" t="str">
            <v>CEMVS</v>
          </cell>
        </row>
        <row r="186">
          <cell r="B186" t="str">
            <v xml:space="preserve">GREYBULL VALLEY                    </v>
          </cell>
          <cell r="C186" t="str">
            <v>CH</v>
          </cell>
          <cell r="D186" t="str">
            <v>Non-Powered Dam</v>
          </cell>
          <cell r="E186" t="str">
            <v>WY</v>
          </cell>
          <cell r="F186" t="str">
            <v>Park</v>
          </cell>
          <cell r="I186" t="str">
            <v>GREYBULL VALLEY IRRIG DISTRICT</v>
          </cell>
          <cell r="J186" t="str">
            <v>Political subdivision</v>
          </cell>
          <cell r="K186" t="str">
            <v>Greybull Valley Dam</v>
          </cell>
          <cell r="L186" t="str">
            <v>Greybull Valley Irrigation District</v>
          </cell>
        </row>
        <row r="187">
          <cell r="B187" t="str">
            <v xml:space="preserve">BOSHER DAM                         </v>
          </cell>
          <cell r="C187" t="str">
            <v>CH</v>
          </cell>
          <cell r="D187" t="str">
            <v>Non-Powered Dam</v>
          </cell>
          <cell r="E187" t="str">
            <v>VA</v>
          </cell>
          <cell r="F187" t="str">
            <v>Tuckahoe</v>
          </cell>
          <cell r="I187" t="str">
            <v xml:space="preserve">ENERGY RESOURCES USA, INC          </v>
          </cell>
          <cell r="J187" t="str">
            <v>Private non-utility</v>
          </cell>
          <cell r="K187" t="str">
            <v>Bosher Dam</v>
          </cell>
          <cell r="L187" t="str">
            <v>City of Richmond, Virginia</v>
          </cell>
          <cell r="M187" t="str">
            <v>James River</v>
          </cell>
        </row>
        <row r="188">
          <cell r="B188" t="str">
            <v>Coralville Dam Hydroelectric Project</v>
          </cell>
          <cell r="C188" t="str">
            <v>CH</v>
          </cell>
          <cell r="D188" t="str">
            <v>Non-Powered Dam</v>
          </cell>
          <cell r="E188" t="str">
            <v>IA</v>
          </cell>
          <cell r="F188" t="str">
            <v>Johnson</v>
          </cell>
          <cell r="I188" t="str">
            <v>Energy Resources USA Inc.</v>
          </cell>
          <cell r="J188" t="str">
            <v>Private non-utility</v>
          </cell>
          <cell r="K188" t="str">
            <v>Coralville Dam</v>
          </cell>
          <cell r="L188" t="str">
            <v>CEMVR</v>
          </cell>
        </row>
        <row r="189">
          <cell r="B189" t="str">
            <v xml:space="preserve">GEORGE W. ANDREWS                  </v>
          </cell>
          <cell r="C189" t="str">
            <v>CH</v>
          </cell>
          <cell r="D189" t="str">
            <v>Non-Powered Dam</v>
          </cell>
          <cell r="E189" t="str">
            <v>AL</v>
          </cell>
          <cell r="F189" t="str">
            <v>Houston</v>
          </cell>
          <cell r="I189" t="str">
            <v xml:space="preserve">MID-ATLANTIC HYDRO, LLC.           </v>
          </cell>
          <cell r="J189" t="str">
            <v>Private non-utility</v>
          </cell>
          <cell r="K189" t="str">
            <v>George W. Andrews Lock and Dam</v>
          </cell>
          <cell r="L189" t="str">
            <v>CESAM</v>
          </cell>
        </row>
        <row r="190">
          <cell r="B190" t="str">
            <v xml:space="preserve">GREEN RIVER L &amp; D NO. 3            </v>
          </cell>
          <cell r="C190" t="str">
            <v>CH</v>
          </cell>
          <cell r="D190" t="str">
            <v>Non-Powered Dam</v>
          </cell>
          <cell r="E190" t="str">
            <v>KY</v>
          </cell>
          <cell r="F190" t="str">
            <v>Muhlenberg County</v>
          </cell>
          <cell r="I190" t="str">
            <v xml:space="preserve">ENERGY RESOURCES USA, INC          </v>
          </cell>
          <cell r="J190" t="str">
            <v>Private non-utility</v>
          </cell>
          <cell r="K190" t="str">
            <v>Green River Lock and Dam No 3</v>
          </cell>
          <cell r="L190" t="str">
            <v>CELRL</v>
          </cell>
          <cell r="M190" t="str">
            <v>Green River</v>
          </cell>
        </row>
        <row r="191">
          <cell r="B191" t="str">
            <v>Col. Charles D. Maynard Lock and Dam #5</v>
          </cell>
          <cell r="C191" t="str">
            <v>CH</v>
          </cell>
          <cell r="D191" t="str">
            <v>Non-Powered Dam</v>
          </cell>
          <cell r="E191" t="str">
            <v>AR</v>
          </cell>
          <cell r="F191" t="str">
            <v>Jefferson</v>
          </cell>
          <cell r="I191" t="str">
            <v>Arkansas Electric Cooperative Corporation</v>
          </cell>
          <cell r="J191" t="str">
            <v>Cooperative</v>
          </cell>
          <cell r="K191" t="str">
            <v>Col. Charles D. Maynard Lock &amp; Dam</v>
          </cell>
          <cell r="L191" t="str">
            <v>CESWL</v>
          </cell>
        </row>
        <row r="192">
          <cell r="B192" t="str">
            <v xml:space="preserve">TUTTLE CREEK                       </v>
          </cell>
          <cell r="C192" t="str">
            <v>CH</v>
          </cell>
          <cell r="D192" t="str">
            <v>Non-Powered Dam</v>
          </cell>
          <cell r="E192" t="str">
            <v>KS</v>
          </cell>
          <cell r="F192" t="str">
            <v>Riley</v>
          </cell>
          <cell r="I192" t="str">
            <v xml:space="preserve">MID-ATLANTIC HYDRO, LLC.           </v>
          </cell>
          <cell r="J192" t="str">
            <v>Private non-utility</v>
          </cell>
          <cell r="K192" t="str">
            <v>Tuttle Creek Dam</v>
          </cell>
          <cell r="L192" t="str">
            <v>CENWK</v>
          </cell>
        </row>
        <row r="193">
          <cell r="B193" t="str">
            <v xml:space="preserve">SAYLORVILLE LOCK AND DAM           </v>
          </cell>
          <cell r="C193" t="str">
            <v>CH</v>
          </cell>
          <cell r="D193" t="str">
            <v>Non-Powered Dam</v>
          </cell>
          <cell r="E193" t="str">
            <v>IA</v>
          </cell>
          <cell r="F193" t="str">
            <v>Polk</v>
          </cell>
          <cell r="I193" t="str">
            <v xml:space="preserve">WESTERN MINNESOTA MUN PWR AGNY     </v>
          </cell>
          <cell r="J193" t="str">
            <v>Municipal</v>
          </cell>
          <cell r="K193" t="str">
            <v>Saylorville reservoir dam</v>
          </cell>
          <cell r="L193" t="str">
            <v>CEMVR</v>
          </cell>
        </row>
        <row r="194">
          <cell r="B194" t="str">
            <v>Columbia Lock and Dam</v>
          </cell>
          <cell r="C194" t="str">
            <v>CH</v>
          </cell>
          <cell r="D194" t="str">
            <v>Non-Powered Dam</v>
          </cell>
          <cell r="E194" t="str">
            <v>LA</v>
          </cell>
          <cell r="F194" t="str">
            <v>Caldwell</v>
          </cell>
          <cell r="I194" t="str">
            <v>Lock Hydro Friends</v>
          </cell>
          <cell r="J194" t="str">
            <v>Private non-utility</v>
          </cell>
          <cell r="K194" t="str">
            <v>Columbia Lock and Dam</v>
          </cell>
          <cell r="L194" t="str">
            <v>CEMVK</v>
          </cell>
        </row>
        <row r="195">
          <cell r="B195" t="str">
            <v>Tongue River Power</v>
          </cell>
          <cell r="C195" t="str">
            <v>CH</v>
          </cell>
          <cell r="D195" t="str">
            <v>Non-Powered Dam</v>
          </cell>
          <cell r="E195" t="str">
            <v>MT</v>
          </cell>
          <cell r="F195" t="str">
            <v>Big Horn</v>
          </cell>
          <cell r="I195" t="str">
            <v>Montana Dept of Natural Resources and Conservation</v>
          </cell>
          <cell r="J195" t="str">
            <v>State</v>
          </cell>
          <cell r="K195" t="str">
            <v>Tongue River Dam</v>
          </cell>
          <cell r="L195" t="str">
            <v>STATE OF MONTANA, D.N.R.C., W.R.D.</v>
          </cell>
        </row>
        <row r="196">
          <cell r="B196" t="str">
            <v>Francis E. Walter Dam and Reservoir</v>
          </cell>
          <cell r="C196" t="str">
            <v>CH</v>
          </cell>
          <cell r="D196" t="str">
            <v>Non-Powered Dam</v>
          </cell>
          <cell r="E196" t="str">
            <v>PA</v>
          </cell>
          <cell r="F196" t="str">
            <v>Carbon</v>
          </cell>
          <cell r="I196" t="str">
            <v>Borough of Weatherly</v>
          </cell>
          <cell r="J196" t="str">
            <v>Municipal</v>
          </cell>
          <cell r="K196" t="str">
            <v>Francis E. Walter Dam</v>
          </cell>
          <cell r="L196" t="str">
            <v>CENAP</v>
          </cell>
        </row>
        <row r="197">
          <cell r="B197" t="str">
            <v xml:space="preserve">TAYLORSVILLE LAKE DAM              </v>
          </cell>
          <cell r="C197" t="str">
            <v>CH</v>
          </cell>
          <cell r="D197" t="str">
            <v>Non-Powered Dam</v>
          </cell>
          <cell r="E197" t="str">
            <v>KY</v>
          </cell>
          <cell r="F197" t="str">
            <v>Spencer</v>
          </cell>
          <cell r="I197" t="str">
            <v xml:space="preserve">ENERGY RESOURCES USA, INC          </v>
          </cell>
          <cell r="J197" t="str">
            <v>Private non-utility</v>
          </cell>
          <cell r="K197" t="str">
            <v>Taylorsville Lake Dam</v>
          </cell>
          <cell r="L197" t="str">
            <v>CELRL</v>
          </cell>
          <cell r="M197" t="str">
            <v>Salt River</v>
          </cell>
        </row>
        <row r="198">
          <cell r="B198" t="str">
            <v xml:space="preserve">APPLEGATE RIVER DAM                </v>
          </cell>
          <cell r="C198" t="str">
            <v>CH</v>
          </cell>
          <cell r="D198" t="str">
            <v>Non-Powered Dam</v>
          </cell>
          <cell r="E198" t="str">
            <v>OR</v>
          </cell>
          <cell r="F198" t="str">
            <v>Jackson</v>
          </cell>
          <cell r="I198" t="str">
            <v xml:space="preserve">OHP ENERGY, LLC                    </v>
          </cell>
          <cell r="J198" t="str">
            <v>Private non-utility</v>
          </cell>
          <cell r="K198" t="str">
            <v>Applegate</v>
          </cell>
          <cell r="L198" t="str">
            <v>CENWP</v>
          </cell>
        </row>
        <row r="199">
          <cell r="B199" t="str">
            <v xml:space="preserve">PITTSFIELD MILL                    </v>
          </cell>
          <cell r="C199" t="str">
            <v>CH</v>
          </cell>
          <cell r="D199" t="str">
            <v>Non-Powered Dam</v>
          </cell>
          <cell r="E199" t="str">
            <v>NH</v>
          </cell>
          <cell r="F199" t="str">
            <v>Merrimack County</v>
          </cell>
          <cell r="G199">
            <v>43.305881999999997</v>
          </cell>
          <cell r="H199">
            <v>-71.330853000000005</v>
          </cell>
          <cell r="I199" t="str">
            <v xml:space="preserve">EVER BETTER HYDRO POWER, LLC       </v>
          </cell>
          <cell r="J199" t="str">
            <v>Private non-utility</v>
          </cell>
          <cell r="K199" t="str">
            <v>Pittsfield Dam</v>
          </cell>
          <cell r="L199" t="str">
            <v>NH Dept of Environmental Services</v>
          </cell>
          <cell r="M199" t="str">
            <v>Suncook River</v>
          </cell>
        </row>
        <row r="200">
          <cell r="B200" t="str">
            <v>Allegheny Lock and Dam No.4 Hydroelectric Project</v>
          </cell>
          <cell r="C200" t="str">
            <v>CH</v>
          </cell>
          <cell r="D200" t="str">
            <v>Non-Powered Dam</v>
          </cell>
          <cell r="E200" t="str">
            <v>PA</v>
          </cell>
          <cell r="F200" t="str">
            <v>Allegheny</v>
          </cell>
          <cell r="I200" t="str">
            <v>Free Flow Power Project 10, LLC</v>
          </cell>
          <cell r="J200" t="str">
            <v>Private non-utility</v>
          </cell>
          <cell r="K200" t="str">
            <v>Allegheny Lock and Dam 4</v>
          </cell>
          <cell r="L200" t="str">
            <v>CELRP</v>
          </cell>
        </row>
        <row r="201">
          <cell r="B201" t="str">
            <v xml:space="preserve">DASHIELDS LOCK AND DAM             </v>
          </cell>
          <cell r="C201" t="str">
            <v>CH</v>
          </cell>
          <cell r="D201" t="str">
            <v>Non-Powered Dam</v>
          </cell>
          <cell r="E201" t="str">
            <v>PA</v>
          </cell>
          <cell r="F201" t="str">
            <v>Allegheny</v>
          </cell>
          <cell r="I201" t="str">
            <v xml:space="preserve">FFP PROJECT 133, LLC               </v>
          </cell>
          <cell r="J201" t="str">
            <v>Private non-utility</v>
          </cell>
          <cell r="K201" t="str">
            <v>Dashields Lock and Dam</v>
          </cell>
          <cell r="L201" t="str">
            <v>CELRP</v>
          </cell>
        </row>
        <row r="202">
          <cell r="B202" t="str">
            <v>Sutton Hydroelectric Power Project</v>
          </cell>
          <cell r="C202" t="str">
            <v>CH</v>
          </cell>
          <cell r="D202" t="str">
            <v>Non-Powered Dam</v>
          </cell>
          <cell r="E202" t="str">
            <v>WV</v>
          </cell>
          <cell r="F202" t="str">
            <v>Braxton</v>
          </cell>
          <cell r="I202" t="str">
            <v>James Robertson</v>
          </cell>
          <cell r="J202" t="str">
            <v>Private non-utility</v>
          </cell>
          <cell r="K202" t="str">
            <v>Sutton Dam</v>
          </cell>
          <cell r="L202" t="str">
            <v>CELRH</v>
          </cell>
        </row>
        <row r="203">
          <cell r="B203" t="str">
            <v>Joe Hardin Lock and Dam #3</v>
          </cell>
          <cell r="C203" t="str">
            <v>CH</v>
          </cell>
          <cell r="D203" t="str">
            <v>Non-Powered Dam</v>
          </cell>
          <cell r="E203" t="str">
            <v>AR</v>
          </cell>
          <cell r="F203" t="str">
            <v>Jefferson</v>
          </cell>
          <cell r="I203" t="str">
            <v>Arkansas Electric Cooperative Corporation</v>
          </cell>
          <cell r="J203" t="str">
            <v>Cooperative</v>
          </cell>
          <cell r="K203" t="str">
            <v>Joe Hardin Lock &amp; Dam</v>
          </cell>
          <cell r="L203" t="str">
            <v>CESWL</v>
          </cell>
        </row>
        <row r="204">
          <cell r="B204" t="str">
            <v xml:space="preserve">FRESNO DAM                         </v>
          </cell>
          <cell r="C204" t="str">
            <v>CH</v>
          </cell>
          <cell r="D204" t="str">
            <v>Non-Powered Dam</v>
          </cell>
          <cell r="E204" t="str">
            <v>MT</v>
          </cell>
          <cell r="F204" t="str">
            <v>Hall</v>
          </cell>
          <cell r="I204" t="str">
            <v>ALPINE PACIFIC UTILITIES HYDRO, LLC</v>
          </cell>
          <cell r="J204" t="str">
            <v>Private non-utility</v>
          </cell>
          <cell r="K204" t="str">
            <v>Fresno Dam</v>
          </cell>
          <cell r="L204" t="str">
            <v>Reclamation</v>
          </cell>
          <cell r="M204" t="str">
            <v>Milk River</v>
          </cell>
        </row>
        <row r="205">
          <cell r="B205" t="str">
            <v xml:space="preserve">SALAMONIE LAKE DAM                 </v>
          </cell>
          <cell r="C205" t="str">
            <v>CH</v>
          </cell>
          <cell r="D205" t="str">
            <v>Non-Powered Dam</v>
          </cell>
          <cell r="E205" t="str">
            <v>IN</v>
          </cell>
          <cell r="F205" t="str">
            <v>Wabash County</v>
          </cell>
          <cell r="I205" t="str">
            <v xml:space="preserve">ENERGY RESOURCES USA, INC          </v>
          </cell>
          <cell r="J205" t="str">
            <v>Private non-utility</v>
          </cell>
          <cell r="K205" t="str">
            <v>Salamonie Lake Dam</v>
          </cell>
          <cell r="L205" t="str">
            <v>CELRL</v>
          </cell>
          <cell r="M205" t="str">
            <v>Salamonie River</v>
          </cell>
        </row>
        <row r="206">
          <cell r="B206" t="str">
            <v xml:space="preserve">ALBION DAM                         </v>
          </cell>
          <cell r="C206" t="str">
            <v>CH</v>
          </cell>
          <cell r="D206" t="str">
            <v>Non-Powered Dam</v>
          </cell>
          <cell r="E206" t="str">
            <v>RI</v>
          </cell>
          <cell r="F206" t="str">
            <v>Providence</v>
          </cell>
          <cell r="I206" t="str">
            <v xml:space="preserve">NEW ENGLAND HYDROPOWER CO. LLC     </v>
          </cell>
          <cell r="J206" t="str">
            <v>Private non-utility</v>
          </cell>
          <cell r="K206" t="str">
            <v>Albion Dam</v>
          </cell>
          <cell r="L206" t="str">
            <v>Rhode Island Department of Transportation</v>
          </cell>
        </row>
        <row r="207">
          <cell r="B207" t="str">
            <v>Pike Island Hydroelectric Project</v>
          </cell>
          <cell r="C207" t="str">
            <v>CH</v>
          </cell>
          <cell r="D207" t="str">
            <v>Non-Powered Dam</v>
          </cell>
          <cell r="E207" t="str">
            <v>WV</v>
          </cell>
          <cell r="F207" t="str">
            <v>Ohio</v>
          </cell>
          <cell r="I207" t="str">
            <v>Pike Island Energy, LLC</v>
          </cell>
          <cell r="J207" t="str">
            <v>Private non-utility</v>
          </cell>
          <cell r="K207" t="str">
            <v>Pike Island Locks &amp; Dam</v>
          </cell>
          <cell r="L207" t="str">
            <v>CELRP</v>
          </cell>
        </row>
        <row r="208">
          <cell r="B208" t="str">
            <v>Camp McDowell</v>
          </cell>
          <cell r="C208" t="str">
            <v>CH</v>
          </cell>
          <cell r="D208" t="str">
            <v>Non-Powered Dam</v>
          </cell>
          <cell r="E208" t="str">
            <v>AL</v>
          </cell>
          <cell r="F208" t="str">
            <v>Winston</v>
          </cell>
          <cell r="G208">
            <v>34.014664000000003</v>
          </cell>
          <cell r="H208">
            <v>-87.356299000000007</v>
          </cell>
          <cell r="I208" t="str">
            <v>Protestant Episcopal Diocese of Alabama</v>
          </cell>
          <cell r="J208" t="str">
            <v>Private non-utility</v>
          </cell>
          <cell r="K208" t="str">
            <v>Camp Mcdowell</v>
          </cell>
          <cell r="M208" t="str">
            <v>Lewis Smith Lake</v>
          </cell>
        </row>
        <row r="209">
          <cell r="B209" t="str">
            <v>R.C. Byrd</v>
          </cell>
          <cell r="C209" t="str">
            <v>CH</v>
          </cell>
          <cell r="D209" t="str">
            <v>Non-Powered Dam</v>
          </cell>
          <cell r="E209" t="str">
            <v>OH</v>
          </cell>
          <cell r="F209" t="str">
            <v>Gallia</v>
          </cell>
          <cell r="I209" t="str">
            <v>City of Wadsworth, Ohio</v>
          </cell>
          <cell r="J209" t="str">
            <v>Municipal</v>
          </cell>
          <cell r="K209" t="str">
            <v>Robert C. Byrd Locks and Dam</v>
          </cell>
          <cell r="L209" t="str">
            <v>CELRH</v>
          </cell>
        </row>
        <row r="210">
          <cell r="B210" t="str">
            <v>Monogahela Lock and Dam No. 4</v>
          </cell>
          <cell r="C210" t="str">
            <v>CH</v>
          </cell>
          <cell r="D210" t="str">
            <v>Non-Powered Dam</v>
          </cell>
          <cell r="E210" t="str">
            <v>PA</v>
          </cell>
          <cell r="F210" t="str">
            <v>Westmoreland</v>
          </cell>
          <cell r="I210" t="str">
            <v>Solia 4 Hydroelectric, LLC</v>
          </cell>
          <cell r="J210" t="str">
            <v>Private non-utility</v>
          </cell>
          <cell r="K210" t="str">
            <v>Monongahela Locks &amp; Dam 4</v>
          </cell>
          <cell r="L210" t="str">
            <v>CELRP</v>
          </cell>
        </row>
        <row r="211">
          <cell r="B211" t="str">
            <v xml:space="preserve">ALLEGHENY LOCK AND DAM 2           </v>
          </cell>
          <cell r="C211" t="str">
            <v>CH</v>
          </cell>
          <cell r="D211" t="str">
            <v>Non-Powered Dam</v>
          </cell>
          <cell r="E211" t="str">
            <v>PA</v>
          </cell>
          <cell r="F211" t="str">
            <v>Allegheny</v>
          </cell>
          <cell r="I211" t="str">
            <v xml:space="preserve">FFP MISSOURI 12, LLC               </v>
          </cell>
          <cell r="J211" t="str">
            <v>Private non-utility</v>
          </cell>
          <cell r="K211" t="str">
            <v>Allegheny Lock and Dam 2</v>
          </cell>
          <cell r="L211" t="str">
            <v>CELRP</v>
          </cell>
        </row>
        <row r="212">
          <cell r="B212" t="str">
            <v>Red River L&amp;D No. 5</v>
          </cell>
          <cell r="C212" t="str">
            <v>CH</v>
          </cell>
          <cell r="D212" t="str">
            <v>Non-Powered Dam</v>
          </cell>
          <cell r="E212" t="str">
            <v>LA</v>
          </cell>
          <cell r="F212" t="str">
            <v>Caddo Parish</v>
          </cell>
          <cell r="I212" t="str">
            <v>BOST5 Hydroelectric Company LLC</v>
          </cell>
          <cell r="J212" t="str">
            <v>Private non-utility</v>
          </cell>
          <cell r="K212" t="str">
            <v>Red River Lock &amp; Dam 5 (Joe D. Waggonner)</v>
          </cell>
          <cell r="L212" t="str">
            <v>CEMVK</v>
          </cell>
        </row>
        <row r="213">
          <cell r="B213" t="str">
            <v>Grays Landing Lock and Dam</v>
          </cell>
          <cell r="C213" t="str">
            <v>CH</v>
          </cell>
          <cell r="D213" t="str">
            <v>Non-Powered Dam</v>
          </cell>
          <cell r="E213" t="str">
            <v>PA</v>
          </cell>
          <cell r="F213" t="str">
            <v>Greene</v>
          </cell>
          <cell r="I213" t="str">
            <v>FFP Missouri 13, LLC</v>
          </cell>
          <cell r="J213" t="str">
            <v>Private non-utility</v>
          </cell>
          <cell r="K213" t="str">
            <v>Grays Landing Lock and Dam</v>
          </cell>
          <cell r="L213" t="str">
            <v>CELRP</v>
          </cell>
        </row>
        <row r="214">
          <cell r="B214" t="str">
            <v>Wickiup Dam</v>
          </cell>
          <cell r="C214" t="str">
            <v>CH</v>
          </cell>
          <cell r="D214" t="str">
            <v>Non-Powered Dam</v>
          </cell>
          <cell r="E214" t="str">
            <v>OR</v>
          </cell>
          <cell r="F214" t="str">
            <v>Deschutes</v>
          </cell>
          <cell r="I214" t="str">
            <v>Symbiotics, LLC</v>
          </cell>
          <cell r="J214" t="str">
            <v>Private non-utility</v>
          </cell>
          <cell r="K214" t="str">
            <v>Wickiup Dam</v>
          </cell>
          <cell r="L214" t="str">
            <v>Bureau of Reclamation</v>
          </cell>
        </row>
        <row r="215">
          <cell r="B215" t="str">
            <v xml:space="preserve">MONTGOMERY LOCKS AND DAM           </v>
          </cell>
          <cell r="C215" t="str">
            <v>CH</v>
          </cell>
          <cell r="D215" t="str">
            <v>Non-Powered Dam</v>
          </cell>
          <cell r="E215" t="str">
            <v>PA</v>
          </cell>
          <cell r="F215" t="str">
            <v>Beaver</v>
          </cell>
          <cell r="I215" t="str">
            <v xml:space="preserve">SOLIA 6 HYDROELETRIC, LLC          </v>
          </cell>
          <cell r="J215" t="str">
            <v>Private non-utility</v>
          </cell>
          <cell r="K215" t="str">
            <v>Montgomery Locks and Dam</v>
          </cell>
          <cell r="L215" t="str">
            <v>CELRP</v>
          </cell>
        </row>
        <row r="216">
          <cell r="B216" t="str">
            <v xml:space="preserve">MAXWELL LOCKS AND DAM              </v>
          </cell>
          <cell r="C216" t="str">
            <v>CH</v>
          </cell>
          <cell r="D216" t="str">
            <v>Non-Powered Dam</v>
          </cell>
          <cell r="E216" t="str">
            <v>PA</v>
          </cell>
          <cell r="F216" t="str">
            <v>Fayette</v>
          </cell>
          <cell r="I216" t="str">
            <v xml:space="preserve">SOLIA 5 HYDROELECTRIC, LLC         </v>
          </cell>
          <cell r="J216" t="str">
            <v>Private non-utility</v>
          </cell>
          <cell r="K216" t="str">
            <v>Maxwell Locks and Dam</v>
          </cell>
          <cell r="L216" t="str">
            <v>CELRP</v>
          </cell>
        </row>
        <row r="217">
          <cell r="B217" t="str">
            <v xml:space="preserve">EMSWORTH LOCKS AND DAM             </v>
          </cell>
          <cell r="C217" t="str">
            <v>CH</v>
          </cell>
          <cell r="D217" t="str">
            <v>Non-Powered Dam</v>
          </cell>
          <cell r="E217" t="str">
            <v>PA</v>
          </cell>
          <cell r="F217" t="str">
            <v>Allegheny</v>
          </cell>
          <cell r="I217" t="str">
            <v xml:space="preserve">FFP MISSOURI 5, LLC.               </v>
          </cell>
          <cell r="J217" t="str">
            <v>Private non-utility</v>
          </cell>
          <cell r="K217" t="str">
            <v>Emsworth Locks and Dams</v>
          </cell>
          <cell r="L217" t="str">
            <v>CELRP</v>
          </cell>
        </row>
        <row r="218">
          <cell r="B218" t="str">
            <v xml:space="preserve">EMSWORTH BACK CHANNEL DAM          </v>
          </cell>
          <cell r="C218" t="str">
            <v>CH</v>
          </cell>
          <cell r="D218" t="str">
            <v>Non-Powered Dam</v>
          </cell>
          <cell r="E218" t="str">
            <v>PA</v>
          </cell>
          <cell r="F218" t="str">
            <v>Allegheny</v>
          </cell>
          <cell r="I218" t="str">
            <v xml:space="preserve">FFP MISSOURI 6, LLC.               </v>
          </cell>
          <cell r="J218" t="str">
            <v>Private non-utility</v>
          </cell>
          <cell r="K218" t="str">
            <v>Emsworth Locks and Dams</v>
          </cell>
          <cell r="L218" t="str">
            <v>CELRP</v>
          </cell>
        </row>
        <row r="219">
          <cell r="B219" t="str">
            <v xml:space="preserve">DELTA DAM                          </v>
          </cell>
          <cell r="C219" t="str">
            <v>CH</v>
          </cell>
          <cell r="D219" t="str">
            <v>Non-Powered Dam</v>
          </cell>
          <cell r="E219" t="str">
            <v>NY</v>
          </cell>
          <cell r="F219" t="str">
            <v>Oneida</v>
          </cell>
          <cell r="I219" t="str">
            <v xml:space="preserve">CITY OF WATERVLIET                 </v>
          </cell>
          <cell r="J219" t="str">
            <v>Municipal</v>
          </cell>
          <cell r="K219" t="str">
            <v>Delta Dam</v>
          </cell>
          <cell r="L219" t="str">
            <v>New York State Canal Corporation</v>
          </cell>
        </row>
        <row r="220">
          <cell r="B220" t="str">
            <v>Red River L&amp;D No.4</v>
          </cell>
          <cell r="C220" t="str">
            <v>CH</v>
          </cell>
          <cell r="D220" t="str">
            <v>Non-Powered Dam</v>
          </cell>
          <cell r="E220" t="str">
            <v>LA</v>
          </cell>
          <cell r="F220" t="str">
            <v>Red River Parish</v>
          </cell>
          <cell r="I220" t="str">
            <v>BOST4 Hydroelectric Company, LLC</v>
          </cell>
          <cell r="J220" t="str">
            <v>Private non-utility</v>
          </cell>
          <cell r="K220" t="str">
            <v>Red River Lock &amp; Dam 4 (Russell B. Long)</v>
          </cell>
          <cell r="L220" t="str">
            <v>CEMVK</v>
          </cell>
        </row>
        <row r="221">
          <cell r="B221" t="str">
            <v>Morgantown Lock and Dam</v>
          </cell>
          <cell r="C221" t="str">
            <v>CH</v>
          </cell>
          <cell r="D221" t="str">
            <v>Non-Powered Dam</v>
          </cell>
          <cell r="E221" t="str">
            <v>WV</v>
          </cell>
          <cell r="F221" t="str">
            <v>Monogalia</v>
          </cell>
          <cell r="I221" t="str">
            <v>FFP Missouri 15, LLC</v>
          </cell>
          <cell r="J221" t="str">
            <v>Private non-utility</v>
          </cell>
          <cell r="K221" t="str">
            <v>Morgantown Lock and Dam</v>
          </cell>
          <cell r="L221" t="str">
            <v>CELRP</v>
          </cell>
        </row>
        <row r="222">
          <cell r="B222" t="str">
            <v xml:space="preserve">STEEL CURTAIN                      </v>
          </cell>
          <cell r="C222" t="str">
            <v>CH</v>
          </cell>
          <cell r="D222" t="str">
            <v>Non-Powered Dam</v>
          </cell>
          <cell r="E222" t="str">
            <v>AL</v>
          </cell>
          <cell r="F222" t="str">
            <v>Monroe</v>
          </cell>
          <cell r="I222" t="str">
            <v xml:space="preserve">LOCK + HYDRO FRIENDS FUND XIX      </v>
          </cell>
          <cell r="J222" t="str">
            <v>Private non-utility</v>
          </cell>
          <cell r="K222" t="str">
            <v>Claiborne Lock and Dam</v>
          </cell>
          <cell r="L222" t="str">
            <v>CESAM</v>
          </cell>
        </row>
        <row r="223">
          <cell r="B223" t="str">
            <v xml:space="preserve">CLARK CANYON DAM                   </v>
          </cell>
          <cell r="C223" t="str">
            <v>CH</v>
          </cell>
          <cell r="D223" t="str">
            <v>Non-Powered Dam</v>
          </cell>
          <cell r="E223" t="str">
            <v>MT</v>
          </cell>
          <cell r="F223" t="str">
            <v>Beaverhead</v>
          </cell>
          <cell r="I223" t="str">
            <v xml:space="preserve">CLARK CANYON HYDRO, LLC.           </v>
          </cell>
          <cell r="J223" t="str">
            <v>Private non-utility</v>
          </cell>
          <cell r="K223" t="str">
            <v>Barretts Diversion</v>
          </cell>
          <cell r="L223" t="str">
            <v>Reclamation</v>
          </cell>
          <cell r="M223" t="str">
            <v>Beaverhead River</v>
          </cell>
        </row>
        <row r="224">
          <cell r="B224" t="str">
            <v xml:space="preserve">POINT MARION LOCK AND DAM          </v>
          </cell>
          <cell r="C224" t="str">
            <v>CH</v>
          </cell>
          <cell r="D224" t="str">
            <v>Non-Powered Dam</v>
          </cell>
          <cell r="E224" t="str">
            <v>PA</v>
          </cell>
          <cell r="F224" t="str">
            <v>Fayette</v>
          </cell>
          <cell r="I224" t="str">
            <v xml:space="preserve">SOLIA 8 HYDROELECTRIC, LLC         </v>
          </cell>
          <cell r="J224" t="str">
            <v>Private non-utility</v>
          </cell>
          <cell r="K224" t="str">
            <v>Point Marion Locks and Dam</v>
          </cell>
          <cell r="L224" t="str">
            <v>CELRP</v>
          </cell>
        </row>
        <row r="225">
          <cell r="B225" t="str">
            <v xml:space="preserve">OPEKISKA LOCK AND DAM              </v>
          </cell>
          <cell r="C225" t="str">
            <v>CH</v>
          </cell>
          <cell r="D225" t="str">
            <v>Non-Powered Dam</v>
          </cell>
          <cell r="E225" t="str">
            <v>WV</v>
          </cell>
          <cell r="F225" t="str">
            <v>Monongalia</v>
          </cell>
          <cell r="I225" t="str">
            <v xml:space="preserve">CITY OF SPEARFISH, SD              </v>
          </cell>
          <cell r="J225" t="str">
            <v>Municipal</v>
          </cell>
          <cell r="K225" t="str">
            <v>Opekiska Lock &amp; Dam</v>
          </cell>
          <cell r="L225" t="str">
            <v>CELRP</v>
          </cell>
        </row>
        <row r="226">
          <cell r="B226" t="str">
            <v xml:space="preserve">DEMOPOLIS LOCK AND DAM             </v>
          </cell>
          <cell r="C226" t="str">
            <v>CH</v>
          </cell>
          <cell r="D226" t="str">
            <v>Non-Powered Dam</v>
          </cell>
          <cell r="E226" t="str">
            <v>AL</v>
          </cell>
          <cell r="F226" t="str">
            <v>Marengo</v>
          </cell>
          <cell r="I226" t="str">
            <v xml:space="preserve">BIRCH POWER COMPANY                </v>
          </cell>
          <cell r="J226" t="str">
            <v>Private non-utility</v>
          </cell>
          <cell r="K226" t="str">
            <v>Demopolis Lock and Dam</v>
          </cell>
          <cell r="L226" t="str">
            <v>CESAM</v>
          </cell>
        </row>
        <row r="227">
          <cell r="B227" t="str">
            <v>Rifle Gap Dam</v>
          </cell>
          <cell r="C227" t="str">
            <v>CH</v>
          </cell>
          <cell r="D227" t="str">
            <v>Non-Powered Dam</v>
          </cell>
          <cell r="E227" t="str">
            <v>CO</v>
          </cell>
          <cell r="F227" t="str">
            <v>Garfield</v>
          </cell>
          <cell r="I227" t="str">
            <v>TBD</v>
          </cell>
          <cell r="J227" t="str">
            <v>Publicly Owned Utility</v>
          </cell>
          <cell r="L227" t="str">
            <v>Reclamation</v>
          </cell>
        </row>
        <row r="228">
          <cell r="B228" t="str">
            <v>Mill and Main Project</v>
          </cell>
          <cell r="C228" t="str">
            <v>CH</v>
          </cell>
          <cell r="D228" t="str">
            <v>Non-Powered Dam</v>
          </cell>
          <cell r="E228" t="str">
            <v>MA</v>
          </cell>
          <cell r="F228" t="str">
            <v>Middlesex</v>
          </cell>
          <cell r="I228" t="str">
            <v>AS Clock Tower Owner, LLC</v>
          </cell>
          <cell r="J228" t="str">
            <v>Private non-utility</v>
          </cell>
          <cell r="K228" t="str">
            <v>Ben Smith Dam</v>
          </cell>
          <cell r="L228" t="str">
            <v>AS Clock Tower Owner, LLC</v>
          </cell>
        </row>
        <row r="229">
          <cell r="B229" t="str">
            <v>New Savannah Bluff Lock &amp; Dam</v>
          </cell>
          <cell r="C229" t="str">
            <v>CH</v>
          </cell>
          <cell r="D229" t="str">
            <v>Non-Powered Dam</v>
          </cell>
          <cell r="E229" t="str">
            <v>SC</v>
          </cell>
          <cell r="F229" t="str">
            <v>Aiken County</v>
          </cell>
          <cell r="I229" t="str">
            <v>Energy Resources USA Inc.</v>
          </cell>
          <cell r="J229" t="str">
            <v>Private non-utility</v>
          </cell>
          <cell r="K229" t="str">
            <v>New Savannah Bluff Lock and Dam</v>
          </cell>
          <cell r="L229" t="str">
            <v>CESAS</v>
          </cell>
          <cell r="M229" t="str">
            <v>Savannah River</v>
          </cell>
        </row>
        <row r="230">
          <cell r="B230" t="str">
            <v>Lake Tuscaloosa Dam</v>
          </cell>
          <cell r="C230" t="str">
            <v>CH</v>
          </cell>
          <cell r="D230" t="str">
            <v>Non-Powered Dam</v>
          </cell>
          <cell r="E230" t="str">
            <v>AL</v>
          </cell>
          <cell r="F230" t="str">
            <v>Tuscaloosa County</v>
          </cell>
          <cell r="I230" t="str">
            <v>Energy Resources USA Inc.</v>
          </cell>
          <cell r="J230" t="str">
            <v>Private non-utility</v>
          </cell>
          <cell r="K230" t="str">
            <v>Tuscaloosa Dam</v>
          </cell>
          <cell r="L230" t="str">
            <v>City of Tuscaloosa</v>
          </cell>
          <cell r="M230" t="str">
            <v>North River</v>
          </cell>
        </row>
        <row r="231">
          <cell r="B231" t="str">
            <v>Evelyn Station</v>
          </cell>
          <cell r="C231" t="str">
            <v>CH</v>
          </cell>
          <cell r="D231" t="str">
            <v>Non-Powered Dam</v>
          </cell>
          <cell r="E231" t="str">
            <v>KY</v>
          </cell>
          <cell r="F231" t="str">
            <v>Lee</v>
          </cell>
          <cell r="I231" t="str">
            <v>Lock 13 Hydro Partners</v>
          </cell>
          <cell r="J231" t="str">
            <v>Private non-utility</v>
          </cell>
          <cell r="K231" t="str">
            <v>Lock and Dam 13</v>
          </cell>
          <cell r="L231" t="str">
            <v>Commonwealth of Kentucky</v>
          </cell>
          <cell r="M231" t="str">
            <v>Kentucky River</v>
          </cell>
        </row>
        <row r="232">
          <cell r="B232" t="str">
            <v>Valley View Hydroelectric Station</v>
          </cell>
          <cell r="C232" t="str">
            <v>CH</v>
          </cell>
          <cell r="D232" t="str">
            <v>Non-Powered Dam</v>
          </cell>
          <cell r="E232" t="str">
            <v>KY</v>
          </cell>
          <cell r="F232" t="str">
            <v>Jessamine County</v>
          </cell>
          <cell r="I232" t="str">
            <v>Lock 9 Hydro Partners’</v>
          </cell>
          <cell r="J232" t="str">
            <v>Private non-utility</v>
          </cell>
          <cell r="K232" t="str">
            <v>Kentucky River Lock &amp; Dam 9</v>
          </cell>
          <cell r="L232" t="str">
            <v>Commonwealth of Kentucky</v>
          </cell>
          <cell r="M232" t="str">
            <v>Kentucky River</v>
          </cell>
        </row>
        <row r="233">
          <cell r="B233" t="str">
            <v>Island Hydroelectric</v>
          </cell>
          <cell r="C233" t="str">
            <v>CH</v>
          </cell>
          <cell r="D233" t="str">
            <v>Non-Powered Dam</v>
          </cell>
          <cell r="E233" t="str">
            <v>RI</v>
          </cell>
          <cell r="F233" t="str">
            <v>Providence</v>
          </cell>
          <cell r="I233" t="str">
            <v>Island in the Sky Hydro, LLC</v>
          </cell>
          <cell r="J233" t="str">
            <v>Private non-utility</v>
          </cell>
          <cell r="L233" t="str">
            <v>Rhode Island Department of Environmental Management</v>
          </cell>
          <cell r="M233" t="str">
            <v>Blackstone River</v>
          </cell>
        </row>
        <row r="234">
          <cell r="B234" t="str">
            <v>Lake Tuscaloosa</v>
          </cell>
          <cell r="C234" t="str">
            <v>CH</v>
          </cell>
          <cell r="D234" t="str">
            <v>Non-Powered Dam</v>
          </cell>
          <cell r="E234" t="str">
            <v>AL</v>
          </cell>
          <cell r="F234" t="str">
            <v>Tuscaloosa County</v>
          </cell>
          <cell r="I234" t="str">
            <v>City of Tuscaloosa</v>
          </cell>
          <cell r="J234" t="str">
            <v>Municipal</v>
          </cell>
          <cell r="K234" t="str">
            <v>Lake Tuscaloosa Dam</v>
          </cell>
          <cell r="L234" t="str">
            <v>City of Tuscaloosa</v>
          </cell>
          <cell r="M234" t="str">
            <v>North River</v>
          </cell>
        </row>
        <row r="235">
          <cell r="B235" t="str">
            <v>Caddo Dam</v>
          </cell>
          <cell r="C235" t="str">
            <v>CH</v>
          </cell>
          <cell r="D235" t="str">
            <v>Non-Powered Dam</v>
          </cell>
          <cell r="E235" t="str">
            <v>LA</v>
          </cell>
          <cell r="F235" t="str">
            <v>Caddo Parish</v>
          </cell>
          <cell r="I235" t="str">
            <v>Energy Resources USA Inc.</v>
          </cell>
          <cell r="J235" t="str">
            <v>Private non-utility</v>
          </cell>
          <cell r="K235" t="str">
            <v>Caddo Dam</v>
          </cell>
          <cell r="L235" t="str">
            <v>CEMVK</v>
          </cell>
          <cell r="M235" t="str">
            <v>Cypress Bayou</v>
          </cell>
        </row>
        <row r="236">
          <cell r="B236" t="str">
            <v>Lake Livingston</v>
          </cell>
          <cell r="C236" t="str">
            <v>CH</v>
          </cell>
          <cell r="D236" t="str">
            <v>Non-Powered Dam</v>
          </cell>
          <cell r="E236" t="str">
            <v>TX</v>
          </cell>
          <cell r="F236" t="str">
            <v>Polk</v>
          </cell>
          <cell r="I236" t="str">
            <v>East Texas Electric Cooperative, Inc.</v>
          </cell>
          <cell r="J236" t="str">
            <v>Cooperative</v>
          </cell>
          <cell r="K236" t="str">
            <v>Lake Livingston Dam</v>
          </cell>
          <cell r="L236" t="str">
            <v>Trinity River Authority</v>
          </cell>
        </row>
        <row r="237">
          <cell r="B237" t="str">
            <v xml:space="preserve">TOWNSHEND DAM                      </v>
          </cell>
          <cell r="C237" t="str">
            <v>CH</v>
          </cell>
          <cell r="D237" t="str">
            <v>Non-Powered Dam</v>
          </cell>
          <cell r="E237" t="str">
            <v>VT</v>
          </cell>
          <cell r="F237" t="str">
            <v>Windham</v>
          </cell>
          <cell r="I237" t="str">
            <v xml:space="preserve">BLUE HERON HYDRO, LLC.             </v>
          </cell>
          <cell r="J237" t="str">
            <v>Private non-utility</v>
          </cell>
          <cell r="K237" t="str">
            <v>Townshend Dam</v>
          </cell>
          <cell r="L237" t="str">
            <v>CENAE</v>
          </cell>
        </row>
        <row r="238">
          <cell r="B238" t="str">
            <v>Cargill Falls</v>
          </cell>
          <cell r="C238" t="str">
            <v>CH</v>
          </cell>
          <cell r="D238" t="str">
            <v>Non-Powered Dam</v>
          </cell>
          <cell r="E238" t="str">
            <v>CT</v>
          </cell>
          <cell r="F238" t="str">
            <v>Windham</v>
          </cell>
          <cell r="I238" t="str">
            <v>Putnam Green Power, LLC</v>
          </cell>
          <cell r="J238" t="str">
            <v>Private non-utility</v>
          </cell>
          <cell r="K238" t="str">
            <v>Cargill Falls Dam</v>
          </cell>
          <cell r="L238" t="str">
            <v>Historic Cargill Falls Mills, LLC (Greg Renshaw)</v>
          </cell>
        </row>
        <row r="239">
          <cell r="B239" t="str">
            <v xml:space="preserve">RED ROCK                           </v>
          </cell>
          <cell r="C239" t="str">
            <v>CH</v>
          </cell>
          <cell r="D239" t="str">
            <v>Non-Powered Dam</v>
          </cell>
          <cell r="E239" t="str">
            <v>IA</v>
          </cell>
          <cell r="F239" t="str">
            <v>Marion</v>
          </cell>
          <cell r="I239" t="str">
            <v xml:space="preserve">WESTERN MINNESOTA MUN PWR AGNY     </v>
          </cell>
          <cell r="J239" t="str">
            <v>Political subdivision</v>
          </cell>
          <cell r="K239" t="str">
            <v>Red Rock Dam</v>
          </cell>
          <cell r="L239" t="str">
            <v>CEMVR</v>
          </cell>
        </row>
        <row r="240">
          <cell r="B240" t="str">
            <v xml:space="preserve">HANOVER POND DAM                   </v>
          </cell>
          <cell r="C240" t="str">
            <v>CH</v>
          </cell>
          <cell r="D240" t="str">
            <v>Non-Powered Dam</v>
          </cell>
          <cell r="E240" t="str">
            <v>CT</v>
          </cell>
          <cell r="F240" t="str">
            <v>New Haven</v>
          </cell>
          <cell r="I240" t="str">
            <v xml:space="preserve">NEW ENGLAND HYDROPOWER CO. LLC     </v>
          </cell>
          <cell r="J240" t="str">
            <v>Private non-utility</v>
          </cell>
          <cell r="K240" t="str">
            <v>Hanover Pond Dam</v>
          </cell>
          <cell r="L240" t="str">
            <v>City of Meridien</v>
          </cell>
        </row>
        <row r="241">
          <cell r="B241" t="str">
            <v xml:space="preserve">BALL MOUNTAIN DAM                  </v>
          </cell>
          <cell r="C241" t="str">
            <v>CH</v>
          </cell>
          <cell r="D241" t="str">
            <v>Non-Powered Dam</v>
          </cell>
          <cell r="E241" t="str">
            <v>VT</v>
          </cell>
          <cell r="F241" t="str">
            <v>Jamaica</v>
          </cell>
          <cell r="I241" t="str">
            <v xml:space="preserve">BLUE HERON HYDRO, LLC.             </v>
          </cell>
          <cell r="J241" t="str">
            <v>Private non-utility</v>
          </cell>
          <cell r="K241" t="str">
            <v>Ball Mountain Dam</v>
          </cell>
          <cell r="L241" t="str">
            <v>CENAE</v>
          </cell>
        </row>
        <row r="242">
          <cell r="B242" t="str">
            <v>HUMBOLDT RIVER HYDROPOWER PROJECT</v>
          </cell>
          <cell r="C242" t="str">
            <v>CH</v>
          </cell>
          <cell r="D242" t="str">
            <v>Non-Powered Dam</v>
          </cell>
          <cell r="E242" t="str">
            <v>NV</v>
          </cell>
          <cell r="F242" t="str">
            <v>Pershing</v>
          </cell>
          <cell r="I242" t="str">
            <v>PERSHING COUNTY WATER CONSERVATION DISTRICT</v>
          </cell>
          <cell r="J242" t="str">
            <v>Political subdivision</v>
          </cell>
          <cell r="K242" t="str">
            <v>Rye Patch Dam</v>
          </cell>
          <cell r="L242" t="str">
            <v>Bureau of Reclamation</v>
          </cell>
        </row>
        <row r="243">
          <cell r="B243" t="str">
            <v xml:space="preserve">Dorena Lake Dam                    </v>
          </cell>
          <cell r="C243" t="str">
            <v>CH</v>
          </cell>
          <cell r="D243" t="str">
            <v>Non-Powered Dam</v>
          </cell>
          <cell r="E243" t="str">
            <v>OR</v>
          </cell>
          <cell r="F243" t="str">
            <v>Lane</v>
          </cell>
          <cell r="I243" t="str">
            <v xml:space="preserve">DORENA HYDRO, LLC.                 </v>
          </cell>
          <cell r="J243" t="str">
            <v>Private non-utility</v>
          </cell>
          <cell r="K243" t="str">
            <v>Dorena Lake Dam</v>
          </cell>
          <cell r="L243" t="str">
            <v>CENWP</v>
          </cell>
        </row>
        <row r="244">
          <cell r="B244" t="str">
            <v xml:space="preserve">GORDON BUTTE PUMPED STORAGE        </v>
          </cell>
          <cell r="C244" t="str">
            <v>PSH</v>
          </cell>
          <cell r="D244" t="str">
            <v>Pumped Storage Hydropower</v>
          </cell>
          <cell r="E244" t="str">
            <v>MT</v>
          </cell>
          <cell r="F244" t="str">
            <v>Meagher</v>
          </cell>
          <cell r="I244" t="str">
            <v xml:space="preserve">GB ENERGY PARK, LLC                </v>
          </cell>
          <cell r="J244" t="str">
            <v>Private non-utility</v>
          </cell>
        </row>
        <row r="245">
          <cell r="B245" t="str">
            <v xml:space="preserve">Eagle Mountain Pumped Storage      </v>
          </cell>
          <cell r="C245" t="str">
            <v>PSH</v>
          </cell>
          <cell r="D245" t="str">
            <v>Pumped Storage Hydropower</v>
          </cell>
          <cell r="E245" t="str">
            <v>CA</v>
          </cell>
          <cell r="F245" t="str">
            <v>Riverside</v>
          </cell>
          <cell r="I245" t="str">
            <v xml:space="preserve">Eagle Crest Energy Company              </v>
          </cell>
          <cell r="J245" t="str">
            <v>Private non-utility</v>
          </cell>
        </row>
        <row r="246">
          <cell r="B246" t="str">
            <v>Seminoe Pumped Storage Project</v>
          </cell>
          <cell r="C246" t="str">
            <v>PSH</v>
          </cell>
          <cell r="D246" t="str">
            <v>Pumped Storage Hydropower</v>
          </cell>
          <cell r="E246" t="str">
            <v>CO</v>
          </cell>
          <cell r="F246" t="str">
            <v>Carbon County</v>
          </cell>
          <cell r="I246" t="str">
            <v>Black Canyon Hydro LLC</v>
          </cell>
          <cell r="J246" t="str">
            <v>Private non-utility</v>
          </cell>
          <cell r="M246" t="str">
            <v>Seminoe Reservoir</v>
          </cell>
        </row>
        <row r="247">
          <cell r="B247" t="str">
            <v>San Vicente Pumped Storage</v>
          </cell>
          <cell r="C247" t="str">
            <v>PSH</v>
          </cell>
          <cell r="D247" t="str">
            <v>Pumped Storage Hydropower</v>
          </cell>
          <cell r="E247" t="str">
            <v>CA</v>
          </cell>
          <cell r="F247" t="str">
            <v>San Diego</v>
          </cell>
          <cell r="I247" t="str">
            <v>San Diego County Water Authority</v>
          </cell>
          <cell r="J247" t="str">
            <v>State</v>
          </cell>
        </row>
        <row r="248">
          <cell r="B248" t="str">
            <v xml:space="preserve">BISON PEAK PUMPED STORAGE          </v>
          </cell>
          <cell r="C248" t="str">
            <v>PSH</v>
          </cell>
          <cell r="D248" t="str">
            <v>Pumped Storage Hydropower</v>
          </cell>
          <cell r="E248" t="str">
            <v>CA</v>
          </cell>
          <cell r="F248" t="str">
            <v>Kern</v>
          </cell>
          <cell r="I248" t="str">
            <v xml:space="preserve">BISON PEAK PUMPED STORAGE, LLC.    </v>
          </cell>
          <cell r="J248" t="str">
            <v>Private non-utility</v>
          </cell>
        </row>
        <row r="249">
          <cell r="B249" t="str">
            <v>Rose Creek Pumped Storage</v>
          </cell>
          <cell r="C249" t="str">
            <v>PSH</v>
          </cell>
          <cell r="D249" t="str">
            <v>Pumped Storage Hydropower</v>
          </cell>
          <cell r="E249" t="str">
            <v>NV</v>
          </cell>
          <cell r="F249" t="str">
            <v>Mineral</v>
          </cell>
          <cell r="I249" t="str">
            <v>Rose Creek Hydro, LLC</v>
          </cell>
          <cell r="J249" t="str">
            <v>Private non-utility</v>
          </cell>
        </row>
        <row r="250">
          <cell r="B250" t="str">
            <v>Vandenburg East</v>
          </cell>
          <cell r="C250" t="str">
            <v>PSH</v>
          </cell>
          <cell r="D250" t="str">
            <v>Pumped Storage Hydropower</v>
          </cell>
          <cell r="E250" t="str">
            <v>CA</v>
          </cell>
          <cell r="F250" t="str">
            <v>Santa Barbara</v>
          </cell>
          <cell r="I250" t="str">
            <v>HGE Energy Storage 1 LLC</v>
          </cell>
          <cell r="J250" t="str">
            <v>Private non-utility</v>
          </cell>
        </row>
        <row r="251">
          <cell r="B251" t="str">
            <v>LAKE ELSINORE ADVANCED PUMPED STORA</v>
          </cell>
          <cell r="C251" t="str">
            <v>PSH</v>
          </cell>
          <cell r="D251" t="str">
            <v>Pumped Storage Hydropower</v>
          </cell>
          <cell r="E251" t="str">
            <v>CA</v>
          </cell>
          <cell r="F251" t="str">
            <v>Riverside</v>
          </cell>
          <cell r="I251" t="str">
            <v xml:space="preserve">NEVADA HYDRO COMPANY, INC.         </v>
          </cell>
          <cell r="J251" t="str">
            <v>Private non-utility</v>
          </cell>
        </row>
        <row r="252">
          <cell r="B252" t="str">
            <v xml:space="preserve">SILVER CREEK PUMPED STORAGE        </v>
          </cell>
          <cell r="C252" t="str">
            <v>PSH</v>
          </cell>
          <cell r="D252" t="str">
            <v>Pumped Storage Hydropower</v>
          </cell>
          <cell r="E252" t="str">
            <v>PA</v>
          </cell>
          <cell r="F252" t="str">
            <v>Schuylkill</v>
          </cell>
          <cell r="I252" t="str">
            <v xml:space="preserve">VIRTERRAS HYDRO POWER INC.         </v>
          </cell>
          <cell r="J252" t="str">
            <v>Private non-utility</v>
          </cell>
        </row>
        <row r="253">
          <cell r="B253" t="str">
            <v xml:space="preserve">BANKS LAKE PUMPED STORAGE          </v>
          </cell>
          <cell r="C253" t="str">
            <v>PSH</v>
          </cell>
          <cell r="D253" t="str">
            <v>Pumped Storage Hydropower</v>
          </cell>
          <cell r="E253" t="str">
            <v>WA</v>
          </cell>
          <cell r="F253" t="str">
            <v>Douglas</v>
          </cell>
          <cell r="G253">
            <v>47.939424000000002</v>
          </cell>
          <cell r="H253">
            <v>-119.013763</v>
          </cell>
          <cell r="I253" t="str">
            <v xml:space="preserve">GRAND COULEE HYDRO AUTHORITY       </v>
          </cell>
          <cell r="J253" t="str">
            <v>Political subdivision</v>
          </cell>
        </row>
        <row r="254">
          <cell r="B254" t="str">
            <v xml:space="preserve">SOUTHERN INTERTIE PUMPED STORAGE   </v>
          </cell>
          <cell r="C254" t="str">
            <v>PSH</v>
          </cell>
          <cell r="D254" t="str">
            <v>Pumped Storage Hydropower</v>
          </cell>
          <cell r="E254" t="str">
            <v>NV</v>
          </cell>
          <cell r="F254" t="str">
            <v>Mineral</v>
          </cell>
          <cell r="I254" t="str">
            <v xml:space="preserve">BLACK MOUNTAIN HYDRO, LLC          </v>
          </cell>
          <cell r="J254" t="str">
            <v>Private non-utility</v>
          </cell>
          <cell r="M254">
            <v>0</v>
          </cell>
        </row>
        <row r="255">
          <cell r="B255" t="str">
            <v>Coffin Butte Pumped Storage</v>
          </cell>
          <cell r="C255" t="str">
            <v>PSH</v>
          </cell>
          <cell r="D255" t="str">
            <v>Pumped Storage Hydropower</v>
          </cell>
          <cell r="E255" t="str">
            <v>MT</v>
          </cell>
          <cell r="F255" t="str">
            <v>Wheatland</v>
          </cell>
          <cell r="I255" t="str">
            <v>CB Energy Park LLC</v>
          </cell>
          <cell r="J255" t="str">
            <v>Private non-utility</v>
          </cell>
        </row>
        <row r="256">
          <cell r="B256" t="str">
            <v xml:space="preserve">LONGVIEW PUMPED STORAGE            </v>
          </cell>
          <cell r="C256" t="str">
            <v>PSH</v>
          </cell>
          <cell r="D256" t="str">
            <v>Pumped Storage Hydropower</v>
          </cell>
          <cell r="E256" t="str">
            <v>AZ</v>
          </cell>
          <cell r="F256" t="str">
            <v>Yavapai</v>
          </cell>
          <cell r="I256" t="str">
            <v xml:space="preserve">LONGVIEW ENERGY EXCHANGE, LLC.     </v>
          </cell>
          <cell r="J256" t="str">
            <v>Private non-utility</v>
          </cell>
        </row>
        <row r="257">
          <cell r="B257" t="str">
            <v>Sacaton Pumped Storage</v>
          </cell>
          <cell r="C257" t="str">
            <v>PSH</v>
          </cell>
          <cell r="D257" t="str">
            <v>Pumped Storage Hydropower</v>
          </cell>
          <cell r="E257" t="str">
            <v>AZ</v>
          </cell>
          <cell r="F257" t="str">
            <v>Pinal</v>
          </cell>
          <cell r="I257" t="str">
            <v>Green Energy Storage Corp</v>
          </cell>
          <cell r="J257" t="str">
            <v>Private non-utility</v>
          </cell>
        </row>
        <row r="258">
          <cell r="B258" t="str">
            <v>Pendleton South</v>
          </cell>
          <cell r="C258" t="str">
            <v>PSH</v>
          </cell>
          <cell r="D258" t="str">
            <v>Pumped Storage Hydropower</v>
          </cell>
          <cell r="E258" t="str">
            <v>CA</v>
          </cell>
          <cell r="F258" t="str">
            <v>San Diego</v>
          </cell>
          <cell r="I258" t="str">
            <v>HGE Energy Storage 1 LLC</v>
          </cell>
          <cell r="J258" t="str">
            <v>Private non-utility</v>
          </cell>
        </row>
        <row r="259">
          <cell r="B259" t="str">
            <v>White Pine Pumped Storage</v>
          </cell>
          <cell r="C259" t="str">
            <v>PSH</v>
          </cell>
          <cell r="D259" t="str">
            <v>Pumped Storage Hydropower</v>
          </cell>
          <cell r="E259" t="str">
            <v>NV</v>
          </cell>
          <cell r="F259" t="str">
            <v>White Pine</v>
          </cell>
          <cell r="I259" t="str">
            <v>White Pine Waterpower, LLC</v>
          </cell>
          <cell r="J259" t="str">
            <v>Private non-utility</v>
          </cell>
        </row>
        <row r="260">
          <cell r="B260" t="str">
            <v xml:space="preserve">BATTERY PEARL HILL                 </v>
          </cell>
          <cell r="C260" t="str">
            <v>PSH</v>
          </cell>
          <cell r="D260" t="str">
            <v>Pumped Storage Hydropower</v>
          </cell>
          <cell r="E260" t="str">
            <v>WA</v>
          </cell>
          <cell r="F260" t="str">
            <v>Douglas</v>
          </cell>
          <cell r="I260" t="str">
            <v>SHELL ENERGY NORTH AMERICA (US) L.P</v>
          </cell>
          <cell r="J260" t="str">
            <v>Private non-utility</v>
          </cell>
          <cell r="M260" t="str">
            <v>Rufus Woods Lake /</v>
          </cell>
        </row>
        <row r="261">
          <cell r="B261" t="str">
            <v>Vandenburg West</v>
          </cell>
          <cell r="C261" t="str">
            <v>PSH</v>
          </cell>
          <cell r="D261" t="str">
            <v>Pumped Storage Hydropower</v>
          </cell>
          <cell r="E261" t="str">
            <v>CA</v>
          </cell>
          <cell r="F261" t="str">
            <v>Santa Barbara</v>
          </cell>
          <cell r="I261" t="str">
            <v xml:space="preserve">HGE Energy Storage 1 LLC_x000D_
</v>
          </cell>
          <cell r="J261" t="str">
            <v>Private non-utility</v>
          </cell>
        </row>
        <row r="262">
          <cell r="B262" t="str">
            <v xml:space="preserve">LYON MOUNTAIN PUMPED STORAGE       </v>
          </cell>
          <cell r="C262" t="str">
            <v>PSH</v>
          </cell>
          <cell r="D262" t="str">
            <v>Pumped Storage Hydropower</v>
          </cell>
          <cell r="E262" t="str">
            <v>NY</v>
          </cell>
          <cell r="F262" t="str">
            <v>Clinton</v>
          </cell>
          <cell r="I262" t="str">
            <v xml:space="preserve">ALBANY ENGINEERING CORP            </v>
          </cell>
          <cell r="J262" t="str">
            <v>Private non-utility</v>
          </cell>
        </row>
        <row r="263">
          <cell r="B263" t="str">
            <v xml:space="preserve">SEMINOE PUMPED STORAGE             </v>
          </cell>
          <cell r="C263" t="str">
            <v>PSH</v>
          </cell>
          <cell r="D263" t="str">
            <v>Pumped Storage Hydropower</v>
          </cell>
          <cell r="E263" t="str">
            <v>WY</v>
          </cell>
          <cell r="F263" t="str">
            <v>Carbon</v>
          </cell>
          <cell r="I263" t="str">
            <v xml:space="preserve">BLACK CANYON HYDRO, LLC            </v>
          </cell>
          <cell r="J263" t="str">
            <v>Private non-utility</v>
          </cell>
          <cell r="K263" t="str">
            <v>Seminoe Dam</v>
          </cell>
          <cell r="L263" t="str">
            <v>Reclamation</v>
          </cell>
          <cell r="M263" t="str">
            <v>Seminoe Reservoir</v>
          </cell>
        </row>
        <row r="264">
          <cell r="B264" t="str">
            <v>Cat Creek Energy Pump Storage Facility</v>
          </cell>
          <cell r="C264" t="str">
            <v>PSH</v>
          </cell>
          <cell r="D264" t="str">
            <v>Pumped Storage Hydropower</v>
          </cell>
          <cell r="E264" t="str">
            <v>ID</v>
          </cell>
          <cell r="F264" t="str">
            <v>Elmore</v>
          </cell>
          <cell r="I264" t="str">
            <v>Cat Creek Energy, LLC (req)</v>
          </cell>
          <cell r="J264" t="str">
            <v>Private non-utility</v>
          </cell>
        </row>
        <row r="265">
          <cell r="B265" t="str">
            <v>New Summit Pumped Storage Project</v>
          </cell>
          <cell r="C265" t="str">
            <v>PSH</v>
          </cell>
          <cell r="D265" t="str">
            <v>Pumped Storage Hydropower</v>
          </cell>
          <cell r="E265" t="str">
            <v>OH</v>
          </cell>
          <cell r="F265" t="str">
            <v>Summit</v>
          </cell>
          <cell r="I265" t="str">
            <v>New Summit Hydro, LLC</v>
          </cell>
          <cell r="J265" t="str">
            <v>Private non-utility</v>
          </cell>
        </row>
        <row r="266">
          <cell r="B266" t="str">
            <v>River Mountain Advanced Pumped Storage</v>
          </cell>
          <cell r="C266" t="str">
            <v>PSH</v>
          </cell>
          <cell r="D266" t="str">
            <v>Pumped Storage Hydropower</v>
          </cell>
          <cell r="E266" t="str">
            <v>AR</v>
          </cell>
          <cell r="F266" t="str">
            <v>Logan</v>
          </cell>
          <cell r="I266" t="str">
            <v>Control Technologies Inc.</v>
          </cell>
          <cell r="J266" t="str">
            <v>Private non-utility</v>
          </cell>
        </row>
        <row r="267">
          <cell r="B267" t="str">
            <v xml:space="preserve">FORT ROSS PUMPED STORAGE           </v>
          </cell>
          <cell r="C267" t="str">
            <v>PSH</v>
          </cell>
          <cell r="D267" t="str">
            <v>Pumped Storage Hydropower</v>
          </cell>
          <cell r="E267" t="str">
            <v>CA</v>
          </cell>
          <cell r="F267" t="str">
            <v>Sonoma</v>
          </cell>
          <cell r="I267" t="str">
            <v xml:space="preserve">HYDRO GREEN ENERGY,LLC.            </v>
          </cell>
          <cell r="J267" t="str">
            <v>Private non-utility</v>
          </cell>
        </row>
        <row r="268">
          <cell r="B268" t="str">
            <v xml:space="preserve">OWYHEE PUMPED STORAGE              </v>
          </cell>
          <cell r="C268" t="str">
            <v>PSH</v>
          </cell>
          <cell r="D268" t="str">
            <v>Pumped Storage Hydropower</v>
          </cell>
          <cell r="E268" t="str">
            <v>OR</v>
          </cell>
          <cell r="F268" t="str">
            <v>Malheur</v>
          </cell>
          <cell r="I268" t="str">
            <v xml:space="preserve">OWYHEE HYDRO, LLC                  </v>
          </cell>
          <cell r="J268" t="str">
            <v>Private non-utility</v>
          </cell>
          <cell r="K268" t="str">
            <v>Owyhee Dam</v>
          </cell>
          <cell r="L268" t="str">
            <v>Owyhee Irrigation District</v>
          </cell>
          <cell r="M268" t="str">
            <v>Lake Owyhee</v>
          </cell>
        </row>
        <row r="269">
          <cell r="B269" t="str">
            <v>Ute Pumped Storage Project</v>
          </cell>
          <cell r="C269" t="str">
            <v>PSH</v>
          </cell>
          <cell r="D269" t="str">
            <v>Pumped Storage Hydropower</v>
          </cell>
          <cell r="E269" t="str">
            <v>UT</v>
          </cell>
          <cell r="F269" t="str">
            <v>Daggett</v>
          </cell>
          <cell r="G269">
            <v>40.953136000000001</v>
          </cell>
          <cell r="H269">
            <v>-109.662305</v>
          </cell>
          <cell r="I269" t="str">
            <v>Ute Indian Tribe</v>
          </cell>
          <cell r="J269" t="str">
            <v>Political subdivision</v>
          </cell>
        </row>
        <row r="270">
          <cell r="B270" t="str">
            <v xml:space="preserve">LAKE POWELL PIPELINE (PS&amp;CON)      </v>
          </cell>
          <cell r="C270" t="str">
            <v>PSH</v>
          </cell>
          <cell r="D270" t="str">
            <v>Pumped Storage Hydropower</v>
          </cell>
          <cell r="E270" t="str">
            <v>UT</v>
          </cell>
          <cell r="F270" t="str">
            <v>Salt Lake</v>
          </cell>
          <cell r="I270" t="str">
            <v xml:space="preserve">UTAH BOARD OF WATER RESOURCES      </v>
          </cell>
          <cell r="J270" t="str">
            <v>State</v>
          </cell>
        </row>
        <row r="271">
          <cell r="B271" t="str">
            <v>Parker Knoll Pumped Storage</v>
          </cell>
          <cell r="C271" t="str">
            <v>PSH</v>
          </cell>
          <cell r="D271" t="str">
            <v>Pumped Storage Hydropower</v>
          </cell>
          <cell r="E271" t="str">
            <v>UT</v>
          </cell>
          <cell r="F271" t="str">
            <v>Piute</v>
          </cell>
          <cell r="I271" t="str">
            <v>Symbiotics, LLC</v>
          </cell>
          <cell r="J271" t="str">
            <v>Private non-utility</v>
          </cell>
        </row>
        <row r="272">
          <cell r="B272" t="str">
            <v>Mineville Pumped Storage</v>
          </cell>
          <cell r="C272" t="str">
            <v>PSH</v>
          </cell>
          <cell r="D272" t="str">
            <v>Pumped Storage Hydropower</v>
          </cell>
          <cell r="E272" t="str">
            <v>NY</v>
          </cell>
          <cell r="F272" t="str">
            <v>Essex</v>
          </cell>
          <cell r="G272">
            <v>44.081442000000003</v>
          </cell>
          <cell r="H272">
            <v>-73.525133999999994</v>
          </cell>
          <cell r="I272" t="str">
            <v>Moriah Hydro Corporation</v>
          </cell>
          <cell r="J272" t="str">
            <v>Private non-utility</v>
          </cell>
        </row>
        <row r="273">
          <cell r="B273" t="str">
            <v xml:space="preserve">SWAN LAKE NORTH PUMPED STORAGE     </v>
          </cell>
          <cell r="C273" t="str">
            <v>PSH</v>
          </cell>
          <cell r="D273" t="str">
            <v>Pumped Storage Hydropower</v>
          </cell>
          <cell r="E273" t="str">
            <v>OR</v>
          </cell>
          <cell r="F273" t="str">
            <v>Klamath</v>
          </cell>
          <cell r="I273" t="str">
            <v xml:space="preserve">SWAN LAKE NORTH HYDRO, LLC         </v>
          </cell>
          <cell r="J273" t="str">
            <v>Private non-utility</v>
          </cell>
        </row>
        <row r="274">
          <cell r="B274" t="str">
            <v>Panther Pumped Storage</v>
          </cell>
          <cell r="C274" t="str">
            <v>PSH</v>
          </cell>
          <cell r="D274" t="str">
            <v>Pumped Storage Hydropower</v>
          </cell>
          <cell r="E274" t="str">
            <v>PA</v>
          </cell>
          <cell r="F274" t="str">
            <v>Lackawanna County</v>
          </cell>
          <cell r="I274" t="str">
            <v>Merchant Hydro Developers, LLC</v>
          </cell>
          <cell r="J274" t="str">
            <v>Private non-utility</v>
          </cell>
          <cell r="M274" t="str">
            <v>None</v>
          </cell>
        </row>
        <row r="275">
          <cell r="B275" t="str">
            <v>Maysville Pumped Storage</v>
          </cell>
          <cell r="C275" t="str">
            <v>PSH</v>
          </cell>
          <cell r="D275" t="str">
            <v>Pumped Storage Hydropower</v>
          </cell>
          <cell r="E275" t="str">
            <v>KY</v>
          </cell>
          <cell r="F275" t="str">
            <v>Mason</v>
          </cell>
          <cell r="I275" t="str">
            <v>Maysville Pumped Storage, LLC</v>
          </cell>
          <cell r="J275" t="str">
            <v>Private non-utility</v>
          </cell>
          <cell r="M275" t="str">
            <v>Ohio River</v>
          </cell>
        </row>
        <row r="276">
          <cell r="B276" t="str">
            <v>MAGNOLIA WATER PUMPED STORAGE</v>
          </cell>
          <cell r="C276" t="str">
            <v>PSH</v>
          </cell>
          <cell r="D276" t="str">
            <v>Pumped Storage Hydropower</v>
          </cell>
          <cell r="E276" t="str">
            <v>OK</v>
          </cell>
          <cell r="F276" t="str">
            <v>Pushmataha County</v>
          </cell>
          <cell r="I276" t="str">
            <v>Magnolia Water LLC</v>
          </cell>
          <cell r="J276" t="str">
            <v>Private non-utility</v>
          </cell>
          <cell r="M276" t="str">
            <v>Tombstone Creek</v>
          </cell>
        </row>
        <row r="277">
          <cell r="B277" t="str">
            <v>Blue Diamond Pumped Storage</v>
          </cell>
          <cell r="C277" t="str">
            <v>PSH</v>
          </cell>
          <cell r="D277" t="str">
            <v>Pumped Storage Hydropower</v>
          </cell>
          <cell r="E277" t="str">
            <v>NV</v>
          </cell>
          <cell r="F277" t="str">
            <v>Clark</v>
          </cell>
          <cell r="G277">
            <v>36.077070999999997</v>
          </cell>
          <cell r="H277">
            <v>-115.36114999999999</v>
          </cell>
          <cell r="I277" t="str">
            <v>Control Technology, INC</v>
          </cell>
          <cell r="J277" t="str">
            <v>Private non-utility</v>
          </cell>
          <cell r="M277" t="str">
            <v>two man-made reservoirs with a connecting penstock</v>
          </cell>
        </row>
        <row r="278">
          <cell r="B278" t="str">
            <v>Rattlin Run Pumped Storage</v>
          </cell>
          <cell r="C278" t="str">
            <v>PSH</v>
          </cell>
          <cell r="D278" t="str">
            <v>Pumped Storage Hydropower</v>
          </cell>
          <cell r="E278" t="str">
            <v>PA</v>
          </cell>
          <cell r="F278" t="str">
            <v>Schuylkill County</v>
          </cell>
          <cell r="I278" t="str">
            <v>Merchant Hydro Developers, LLC</v>
          </cell>
          <cell r="J278" t="str">
            <v>Private non-utility</v>
          </cell>
          <cell r="M278" t="str">
            <v>None</v>
          </cell>
        </row>
        <row r="279">
          <cell r="B279" t="str">
            <v>Shanandoah Pumped Storage</v>
          </cell>
          <cell r="C279" t="str">
            <v>PSH</v>
          </cell>
          <cell r="D279" t="str">
            <v>Pumped Storage Hydropower</v>
          </cell>
          <cell r="E279" t="str">
            <v>PA</v>
          </cell>
          <cell r="F279" t="str">
            <v>Schuylkill County</v>
          </cell>
          <cell r="I279" t="str">
            <v>Merchant Hydro Developers, LLC</v>
          </cell>
          <cell r="J279" t="str">
            <v>Private non-utility</v>
          </cell>
          <cell r="M279" t="str">
            <v>None</v>
          </cell>
        </row>
        <row r="280">
          <cell r="B280" t="str">
            <v>Gregory County Pumped Storage</v>
          </cell>
          <cell r="C280" t="str">
            <v>PSH</v>
          </cell>
          <cell r="D280" t="str">
            <v>Pumped Storage Hydropower</v>
          </cell>
          <cell r="E280" t="str">
            <v>SD</v>
          </cell>
          <cell r="F280" t="str">
            <v>Gregory</v>
          </cell>
          <cell r="G280">
            <v>43.059719999999999</v>
          </cell>
          <cell r="H280">
            <v>-98.561940000000007</v>
          </cell>
          <cell r="I280" t="str">
            <v>Missouri River Energy Services</v>
          </cell>
          <cell r="J280" t="str">
            <v>Municipal</v>
          </cell>
          <cell r="M280" t="str">
            <v>Missouri River</v>
          </cell>
        </row>
        <row r="281">
          <cell r="B281" t="str">
            <v>Mokelumne Pumped Storage</v>
          </cell>
          <cell r="C281" t="str">
            <v>PSH</v>
          </cell>
          <cell r="D281" t="str">
            <v>Pumped Storage Hydropower</v>
          </cell>
          <cell r="E281" t="str">
            <v>CA</v>
          </cell>
          <cell r="F281" t="str">
            <v>Amador County</v>
          </cell>
          <cell r="I281" t="str">
            <v>GreenGenStorage LLC</v>
          </cell>
          <cell r="J281" t="str">
            <v>Private non-utility</v>
          </cell>
          <cell r="M281" t="str">
            <v>North Fork Mokelumne River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cronyms and Nomenclature"/>
      <sheetName val="Field Descriptions"/>
      <sheetName val="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13" sqref="B13"/>
    </sheetView>
  </sheetViews>
  <sheetFormatPr defaultColWidth="8.81640625" defaultRowHeight="14.5"/>
  <cols>
    <col min="1" max="1" width="51.81640625" bestFit="1" customWidth="1"/>
    <col min="2" max="2" width="122.453125" customWidth="1"/>
  </cols>
  <sheetData>
    <row r="1" spans="1:2" ht="15.5">
      <c r="A1" s="3" t="s">
        <v>1370</v>
      </c>
      <c r="B1" s="4" t="s">
        <v>1447</v>
      </c>
    </row>
    <row r="2" spans="1:2" ht="31">
      <c r="A2" s="3" t="s">
        <v>1371</v>
      </c>
      <c r="B2" s="5" t="s">
        <v>1372</v>
      </c>
    </row>
    <row r="3" spans="1:2" ht="15.5">
      <c r="A3" s="3" t="s">
        <v>1373</v>
      </c>
      <c r="B3" s="6" t="s">
        <v>1374</v>
      </c>
    </row>
    <row r="4" spans="1:2" ht="15.5">
      <c r="A4" s="3" t="s">
        <v>1375</v>
      </c>
      <c r="B4" s="4" t="s">
        <v>1376</v>
      </c>
    </row>
    <row r="5" spans="1:2" ht="15.5">
      <c r="A5" s="3" t="s">
        <v>1377</v>
      </c>
      <c r="B5" s="7">
        <v>44379</v>
      </c>
    </row>
    <row r="6" spans="1:2" ht="15.5">
      <c r="A6" s="3" t="s">
        <v>1378</v>
      </c>
      <c r="B6" s="7"/>
    </row>
    <row r="7" spans="1:2" ht="15.5">
      <c r="A7" s="3" t="s">
        <v>1379</v>
      </c>
      <c r="B7" s="37"/>
    </row>
    <row r="8" spans="1:2" ht="15.5">
      <c r="A8" s="8" t="s">
        <v>1380</v>
      </c>
      <c r="B8" s="7" t="s">
        <v>1448</v>
      </c>
    </row>
    <row r="9" spans="1:2" ht="15.5">
      <c r="A9" s="9" t="s">
        <v>1381</v>
      </c>
      <c r="B9" s="38"/>
    </row>
    <row r="10" spans="1:2" ht="31">
      <c r="A10" s="11" t="s">
        <v>1382</v>
      </c>
      <c r="B10" s="12" t="s">
        <v>1449</v>
      </c>
    </row>
    <row r="11" spans="1:2" ht="15.5">
      <c r="A11" s="13" t="s">
        <v>1383</v>
      </c>
      <c r="B11" s="10" t="s">
        <v>1384</v>
      </c>
    </row>
    <row r="12" spans="1:2" ht="15.5">
      <c r="A12" s="13" t="s">
        <v>1385</v>
      </c>
      <c r="B12" s="10" t="s">
        <v>1386</v>
      </c>
    </row>
    <row r="13" spans="1:2" ht="15.5">
      <c r="A13" s="13" t="s">
        <v>1387</v>
      </c>
      <c r="B13" s="10" t="s">
        <v>1388</v>
      </c>
    </row>
    <row r="14" spans="1:2" ht="15.5">
      <c r="A14" s="13" t="s">
        <v>1389</v>
      </c>
      <c r="B14" s="10" t="s">
        <v>1390</v>
      </c>
    </row>
    <row r="15" spans="1:2" ht="15.5">
      <c r="A15" s="13" t="s">
        <v>1391</v>
      </c>
      <c r="B15" s="10" t="s">
        <v>1392</v>
      </c>
    </row>
    <row r="16" spans="1:2" ht="15.5">
      <c r="A16" s="13" t="s">
        <v>1393</v>
      </c>
      <c r="B16" s="14" t="s">
        <v>1394</v>
      </c>
    </row>
    <row r="17" spans="1:2" ht="15.5">
      <c r="A17" s="13" t="s">
        <v>1395</v>
      </c>
      <c r="B17" s="14" t="s">
        <v>1396</v>
      </c>
    </row>
    <row r="18" spans="1:2" ht="15.5">
      <c r="A18" s="13" t="s">
        <v>1397</v>
      </c>
      <c r="B18" s="14" t="s">
        <v>1450</v>
      </c>
    </row>
    <row r="19" spans="1:2" ht="15.5">
      <c r="A19" s="13" t="s">
        <v>1398</v>
      </c>
      <c r="B19" s="14" t="s">
        <v>1399</v>
      </c>
    </row>
    <row r="20" spans="1:2" ht="31">
      <c r="A20" s="13" t="s">
        <v>1400</v>
      </c>
      <c r="B20" s="36" t="s">
        <v>1451</v>
      </c>
    </row>
    <row r="21" spans="1:2" ht="62">
      <c r="A21" s="13" t="s">
        <v>1401</v>
      </c>
      <c r="B21" s="14" t="s">
        <v>1402</v>
      </c>
    </row>
    <row r="22" spans="1:2" ht="44" thickBot="1">
      <c r="A22" s="15" t="s">
        <v>1403</v>
      </c>
      <c r="B22" s="16" t="s">
        <v>1404</v>
      </c>
    </row>
  </sheetData>
  <pageMargins left="0.7" right="0.7" top="0.75" bottom="0.75" header="0.3" footer="0.3"/>
  <pageSetup orientation="portrait"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D13" sqref="D13"/>
    </sheetView>
  </sheetViews>
  <sheetFormatPr defaultColWidth="8.81640625" defaultRowHeight="14.5"/>
  <cols>
    <col min="1" max="1" width="25.6328125" customWidth="1"/>
    <col min="2" max="2" width="27" bestFit="1" customWidth="1"/>
    <col min="3" max="3" width="11.453125" customWidth="1"/>
  </cols>
  <sheetData>
    <row r="1" spans="1:2" ht="19" thickBot="1">
      <c r="A1" s="17" t="s">
        <v>1405</v>
      </c>
      <c r="B1" s="18"/>
    </row>
    <row r="2" spans="1:2">
      <c r="A2" s="19" t="s">
        <v>1406</v>
      </c>
      <c r="B2" t="s">
        <v>1035</v>
      </c>
    </row>
    <row r="3" spans="1:2">
      <c r="A3" s="19" t="s">
        <v>200</v>
      </c>
      <c r="B3" t="s">
        <v>1407</v>
      </c>
    </row>
    <row r="4" spans="1:2">
      <c r="A4" s="19" t="s">
        <v>37</v>
      </c>
      <c r="B4" t="s">
        <v>1408</v>
      </c>
    </row>
    <row r="5" spans="1:2">
      <c r="A5" s="19" t="s">
        <v>1409</v>
      </c>
      <c r="B5" t="s">
        <v>1410</v>
      </c>
    </row>
    <row r="6" spans="1:2">
      <c r="A6" s="19" t="s">
        <v>18</v>
      </c>
      <c r="B6" t="s">
        <v>1411</v>
      </c>
    </row>
    <row r="7" spans="1:2">
      <c r="A7" s="19" t="s">
        <v>1412</v>
      </c>
      <c r="B7" t="s">
        <v>1413</v>
      </c>
    </row>
    <row r="8" spans="1:2">
      <c r="A8" s="19" t="s">
        <v>1414</v>
      </c>
      <c r="B8" t="s">
        <v>1415</v>
      </c>
    </row>
    <row r="9" spans="1:2">
      <c r="A9" s="19" t="s">
        <v>1416</v>
      </c>
      <c r="B9" t="s">
        <v>1417</v>
      </c>
    </row>
    <row r="10" spans="1:2">
      <c r="A10" s="2" t="s">
        <v>1418</v>
      </c>
      <c r="B10" t="s">
        <v>1419</v>
      </c>
    </row>
    <row r="11" spans="1:2">
      <c r="A11" s="2" t="s">
        <v>1420</v>
      </c>
      <c r="B11" t="s">
        <v>1421</v>
      </c>
    </row>
  </sheetData>
  <pageMargins left="0.7" right="0.7" top="0.75" bottom="0.75" header="0.3" footer="0.3"/>
  <pageSetup orientation="portrait" r:id="rId1"/>
  <customProperties>
    <customPr name="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10" sqref="D10"/>
    </sheetView>
  </sheetViews>
  <sheetFormatPr defaultColWidth="9.1796875" defaultRowHeight="14.5"/>
  <cols>
    <col min="1" max="1" width="19.36328125" style="2" bestFit="1" customWidth="1"/>
    <col min="2" max="2" width="25.6328125" style="23" bestFit="1" customWidth="1"/>
    <col min="3" max="3" width="10.453125" style="23" bestFit="1" customWidth="1"/>
    <col min="4" max="4" width="111.453125" style="23" customWidth="1"/>
    <col min="5" max="5" width="72.453125" style="35" customWidth="1"/>
    <col min="6" max="16384" width="9.1796875" style="23"/>
  </cols>
  <sheetData>
    <row r="1" spans="1:5" ht="15" thickBot="1">
      <c r="A1" s="20" t="s">
        <v>1422</v>
      </c>
      <c r="B1" s="21" t="s">
        <v>1423</v>
      </c>
      <c r="C1" s="21" t="s">
        <v>1424</v>
      </c>
      <c r="D1" s="21" t="s">
        <v>1382</v>
      </c>
      <c r="E1" s="22" t="s">
        <v>1425</v>
      </c>
    </row>
    <row r="2" spans="1:5" ht="43.5">
      <c r="A2" s="24" t="s">
        <v>0</v>
      </c>
      <c r="B2" s="25" t="s">
        <v>201</v>
      </c>
      <c r="C2" s="25" t="s">
        <v>1426</v>
      </c>
      <c r="D2" s="26" t="s">
        <v>1427</v>
      </c>
      <c r="E2" s="27" t="s">
        <v>1428</v>
      </c>
    </row>
    <row r="3" spans="1:5" ht="15" customHeight="1">
      <c r="A3" s="28" t="s">
        <v>3</v>
      </c>
      <c r="B3" s="25" t="s">
        <v>201</v>
      </c>
      <c r="C3" s="25" t="s">
        <v>1429</v>
      </c>
      <c r="D3" s="25" t="s">
        <v>1430</v>
      </c>
      <c r="E3" s="27" t="s">
        <v>1428</v>
      </c>
    </row>
    <row r="4" spans="1:5" ht="15" customHeight="1">
      <c r="A4" s="28" t="s">
        <v>8</v>
      </c>
      <c r="B4" s="25" t="s">
        <v>201</v>
      </c>
      <c r="C4" s="25" t="s">
        <v>1426</v>
      </c>
      <c r="D4" s="25" t="s">
        <v>1431</v>
      </c>
      <c r="E4" s="27" t="s">
        <v>1428</v>
      </c>
    </row>
    <row r="5" spans="1:5">
      <c r="A5" s="28" t="s">
        <v>1432</v>
      </c>
      <c r="B5" s="25" t="s">
        <v>201</v>
      </c>
      <c r="C5" s="25" t="s">
        <v>1426</v>
      </c>
      <c r="D5" s="25" t="s">
        <v>1433</v>
      </c>
      <c r="E5" s="27" t="s">
        <v>1428</v>
      </c>
    </row>
    <row r="6" spans="1:5">
      <c r="A6" s="28" t="s">
        <v>1434</v>
      </c>
      <c r="B6" s="25" t="s">
        <v>201</v>
      </c>
      <c r="C6" s="25" t="s">
        <v>1426</v>
      </c>
      <c r="D6" s="26" t="s">
        <v>1435</v>
      </c>
      <c r="E6" s="27" t="s">
        <v>1428</v>
      </c>
    </row>
    <row r="7" spans="1:5">
      <c r="A7" s="28" t="s">
        <v>1</v>
      </c>
      <c r="B7" s="25" t="s">
        <v>201</v>
      </c>
      <c r="C7" s="25" t="s">
        <v>1426</v>
      </c>
      <c r="D7" s="29" t="s">
        <v>1452</v>
      </c>
      <c r="E7" s="27" t="s">
        <v>1428</v>
      </c>
    </row>
    <row r="8" spans="1:5">
      <c r="A8" s="28" t="s">
        <v>4</v>
      </c>
      <c r="B8" s="25" t="s">
        <v>201</v>
      </c>
      <c r="C8" s="25" t="s">
        <v>1426</v>
      </c>
      <c r="D8" s="25" t="s">
        <v>1436</v>
      </c>
      <c r="E8" s="27" t="s">
        <v>1428</v>
      </c>
    </row>
    <row r="9" spans="1:5">
      <c r="A9" s="28" t="s">
        <v>5</v>
      </c>
      <c r="B9" s="25" t="s">
        <v>201</v>
      </c>
      <c r="C9" s="25" t="s">
        <v>1426</v>
      </c>
      <c r="D9" s="25" t="s">
        <v>1437</v>
      </c>
      <c r="E9" s="27" t="s">
        <v>1428</v>
      </c>
    </row>
    <row r="10" spans="1:5">
      <c r="A10" s="28" t="s">
        <v>1364</v>
      </c>
      <c r="B10" s="30" t="s">
        <v>1438</v>
      </c>
      <c r="C10" s="30" t="s">
        <v>1429</v>
      </c>
      <c r="D10" s="30" t="s">
        <v>1439</v>
      </c>
      <c r="E10" s="27" t="s">
        <v>1428</v>
      </c>
    </row>
    <row r="11" spans="1:5" ht="15" customHeight="1">
      <c r="A11" s="28" t="s">
        <v>1365</v>
      </c>
      <c r="B11" s="25" t="s">
        <v>1438</v>
      </c>
      <c r="C11" s="25" t="s">
        <v>1429</v>
      </c>
      <c r="D11" s="25" t="s">
        <v>1440</v>
      </c>
      <c r="E11" s="27" t="s">
        <v>1428</v>
      </c>
    </row>
    <row r="12" spans="1:5">
      <c r="A12" s="28" t="s">
        <v>6</v>
      </c>
      <c r="B12" s="25" t="s">
        <v>201</v>
      </c>
      <c r="C12" s="25" t="s">
        <v>1426</v>
      </c>
      <c r="D12" s="25" t="s">
        <v>1441</v>
      </c>
      <c r="E12" s="27" t="s">
        <v>1428</v>
      </c>
    </row>
    <row r="13" spans="1:5" ht="29">
      <c r="A13" s="28" t="s">
        <v>7</v>
      </c>
      <c r="B13" s="25" t="s">
        <v>201</v>
      </c>
      <c r="C13" s="25" t="s">
        <v>1426</v>
      </c>
      <c r="D13" s="31" t="s">
        <v>1442</v>
      </c>
      <c r="E13" s="27" t="s">
        <v>1428</v>
      </c>
    </row>
    <row r="14" spans="1:5">
      <c r="A14" s="28" t="s">
        <v>1366</v>
      </c>
      <c r="B14" s="25" t="s">
        <v>201</v>
      </c>
      <c r="C14" s="25" t="s">
        <v>1426</v>
      </c>
      <c r="D14" s="25" t="s">
        <v>1443</v>
      </c>
      <c r="E14" s="27" t="s">
        <v>1428</v>
      </c>
    </row>
    <row r="15" spans="1:5">
      <c r="A15" s="28" t="s">
        <v>1367</v>
      </c>
      <c r="B15" s="25" t="s">
        <v>201</v>
      </c>
      <c r="C15" s="25" t="s">
        <v>1426</v>
      </c>
      <c r="D15" s="25" t="s">
        <v>1444</v>
      </c>
      <c r="E15" s="27" t="s">
        <v>1428</v>
      </c>
    </row>
    <row r="16" spans="1:5">
      <c r="A16" s="28" t="s">
        <v>1368</v>
      </c>
      <c r="B16" s="25" t="s">
        <v>201</v>
      </c>
      <c r="C16" s="25" t="s">
        <v>1426</v>
      </c>
      <c r="D16" s="25" t="s">
        <v>1445</v>
      </c>
      <c r="E16" s="27" t="s">
        <v>1428</v>
      </c>
    </row>
    <row r="17" spans="1:5" ht="15" thickBot="1">
      <c r="A17" s="32" t="s">
        <v>9</v>
      </c>
      <c r="B17" s="33" t="s">
        <v>201</v>
      </c>
      <c r="C17" s="33" t="s">
        <v>1426</v>
      </c>
      <c r="D17" s="33" t="s">
        <v>1446</v>
      </c>
      <c r="E17" s="34" t="s">
        <v>1428</v>
      </c>
    </row>
  </sheetData>
  <pageMargins left="0.7" right="0.7" top="0.75" bottom="0.75" header="0.3" footer="0.3"/>
  <pageSetup orientation="portrait" r:id="rId1"/>
  <customProperties>
    <customPr name="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5"/>
  <sheetViews>
    <sheetView tabSelected="1" workbookViewId="0">
      <selection activeCell="A118" sqref="A118:XFD274"/>
    </sheetView>
  </sheetViews>
  <sheetFormatPr defaultColWidth="8.81640625" defaultRowHeight="14.5"/>
  <cols>
    <col min="1" max="1" width="11.6328125" bestFit="1" customWidth="1"/>
    <col min="2" max="2" width="12.453125" bestFit="1" customWidth="1"/>
    <col min="3" max="3" width="11.453125" bestFit="1" customWidth="1"/>
    <col min="4" max="4" width="18.1796875" bestFit="1" customWidth="1"/>
    <col min="5" max="5" width="12.453125" bestFit="1" customWidth="1"/>
    <col min="6" max="6" width="23.54296875" bestFit="1" customWidth="1"/>
    <col min="7" max="7" width="5.1796875" bestFit="1" customWidth="1"/>
    <col min="8" max="8" width="6.81640625" bestFit="1" customWidth="1"/>
    <col min="9" max="9" width="7.6328125" bestFit="1" customWidth="1"/>
    <col min="10" max="10" width="9.1796875" bestFit="1" customWidth="1"/>
    <col min="11" max="11" width="16.36328125" bestFit="1" customWidth="1"/>
    <col min="12" max="12" width="14.1796875" bestFit="1" customWidth="1"/>
    <col min="13" max="13" width="10.6328125" bestFit="1" customWidth="1"/>
    <col min="14" max="14" width="11.36328125" bestFit="1" customWidth="1"/>
    <col min="15" max="15" width="9.453125" bestFit="1" customWidth="1"/>
    <col min="16" max="16" width="21.453125" bestFit="1" customWidth="1"/>
  </cols>
  <sheetData>
    <row r="1" spans="1:16" s="2" customFormat="1">
      <c r="A1" s="2" t="s">
        <v>0</v>
      </c>
      <c r="B1" s="2" t="s">
        <v>3</v>
      </c>
      <c r="C1" s="2" t="s">
        <v>8</v>
      </c>
      <c r="D1" s="2" t="s">
        <v>10</v>
      </c>
      <c r="E1" s="2" t="s">
        <v>2</v>
      </c>
      <c r="F1" s="2" t="s">
        <v>1</v>
      </c>
      <c r="G1" s="2" t="s">
        <v>4</v>
      </c>
      <c r="H1" s="2" t="s">
        <v>5</v>
      </c>
      <c r="I1" s="2" t="s">
        <v>1364</v>
      </c>
      <c r="J1" s="2" t="s">
        <v>1365</v>
      </c>
      <c r="K1" s="2" t="s">
        <v>6</v>
      </c>
      <c r="L1" s="2" t="s">
        <v>7</v>
      </c>
      <c r="M1" s="2" t="s">
        <v>1366</v>
      </c>
      <c r="N1" s="2" t="s">
        <v>1367</v>
      </c>
      <c r="O1" s="2" t="s">
        <v>1368</v>
      </c>
      <c r="P1" s="2" t="s">
        <v>9</v>
      </c>
    </row>
    <row r="2" spans="1:16">
      <c r="A2" t="s">
        <v>25</v>
      </c>
      <c r="B2" t="s">
        <v>26</v>
      </c>
      <c r="C2" t="s">
        <v>18</v>
      </c>
      <c r="D2" t="s">
        <v>19</v>
      </c>
      <c r="E2">
        <v>5.0000000000000002E-5</v>
      </c>
      <c r="F2" t="s">
        <v>12</v>
      </c>
      <c r="G2" t="s">
        <v>27</v>
      </c>
      <c r="H2" t="s">
        <v>28</v>
      </c>
      <c r="K2" t="s">
        <v>29</v>
      </c>
      <c r="L2" t="s">
        <v>17</v>
      </c>
    </row>
    <row r="3" spans="1:16">
      <c r="A3" t="s">
        <v>1303</v>
      </c>
      <c r="B3" t="s">
        <v>1304</v>
      </c>
      <c r="C3" t="s">
        <v>18</v>
      </c>
      <c r="D3" t="s">
        <v>19</v>
      </c>
      <c r="E3">
        <v>5.0000000000000002E-5</v>
      </c>
      <c r="F3" t="s">
        <v>1292</v>
      </c>
      <c r="G3" t="s">
        <v>85</v>
      </c>
      <c r="H3" t="s">
        <v>1305</v>
      </c>
      <c r="K3" t="s">
        <v>1306</v>
      </c>
      <c r="L3" t="s">
        <v>82</v>
      </c>
    </row>
    <row r="4" spans="1:16">
      <c r="A4" t="s">
        <v>147</v>
      </c>
      <c r="B4" t="s">
        <v>148</v>
      </c>
      <c r="C4" t="s">
        <v>18</v>
      </c>
      <c r="D4" t="s">
        <v>19</v>
      </c>
      <c r="E4">
        <v>0.1</v>
      </c>
      <c r="F4" t="s">
        <v>12</v>
      </c>
      <c r="G4" t="s">
        <v>50</v>
      </c>
      <c r="H4" t="s">
        <v>149</v>
      </c>
      <c r="K4" t="s">
        <v>150</v>
      </c>
      <c r="L4" t="s">
        <v>24</v>
      </c>
    </row>
    <row r="5" spans="1:16">
      <c r="B5" t="s">
        <v>1131</v>
      </c>
      <c r="C5" t="s">
        <v>18</v>
      </c>
      <c r="D5" t="s">
        <v>19</v>
      </c>
      <c r="E5">
        <v>0.1</v>
      </c>
      <c r="F5" t="s">
        <v>1118</v>
      </c>
      <c r="G5" t="s">
        <v>50</v>
      </c>
      <c r="H5" t="s">
        <v>1132</v>
      </c>
      <c r="K5" t="s">
        <v>201</v>
      </c>
      <c r="L5" t="s">
        <v>1129</v>
      </c>
    </row>
    <row r="6" spans="1:16">
      <c r="A6" t="s">
        <v>974</v>
      </c>
      <c r="B6" t="s">
        <v>975</v>
      </c>
      <c r="C6" t="s">
        <v>18</v>
      </c>
      <c r="D6" t="s">
        <v>62</v>
      </c>
      <c r="E6">
        <v>0.108</v>
      </c>
      <c r="F6" t="s">
        <v>317</v>
      </c>
      <c r="G6" t="s">
        <v>85</v>
      </c>
      <c r="H6" t="s">
        <v>976</v>
      </c>
      <c r="K6" t="s">
        <v>977</v>
      </c>
      <c r="L6" t="s">
        <v>17</v>
      </c>
    </row>
    <row r="7" spans="1:16">
      <c r="A7" t="s">
        <v>119</v>
      </c>
      <c r="B7" t="s">
        <v>120</v>
      </c>
      <c r="C7" t="s">
        <v>18</v>
      </c>
      <c r="D7" t="s">
        <v>19</v>
      </c>
      <c r="E7">
        <v>0.1186</v>
      </c>
      <c r="F7" t="s">
        <v>12</v>
      </c>
      <c r="G7" t="s">
        <v>121</v>
      </c>
      <c r="H7" t="s">
        <v>122</v>
      </c>
      <c r="K7" t="s">
        <v>123</v>
      </c>
      <c r="L7" t="s">
        <v>82</v>
      </c>
    </row>
    <row r="8" spans="1:16">
      <c r="A8" t="s">
        <v>1357</v>
      </c>
      <c r="B8" t="s">
        <v>1358</v>
      </c>
      <c r="C8" t="s">
        <v>18</v>
      </c>
      <c r="D8" t="s">
        <v>19</v>
      </c>
      <c r="E8">
        <v>0.12</v>
      </c>
      <c r="F8" t="s">
        <v>1292</v>
      </c>
      <c r="G8" t="s">
        <v>301</v>
      </c>
      <c r="H8" t="s">
        <v>302</v>
      </c>
      <c r="K8" t="s">
        <v>1359</v>
      </c>
      <c r="L8" t="s">
        <v>82</v>
      </c>
    </row>
    <row r="9" spans="1:16">
      <c r="A9" t="s">
        <v>800</v>
      </c>
      <c r="B9" t="s">
        <v>801</v>
      </c>
      <c r="C9" t="s">
        <v>18</v>
      </c>
      <c r="D9" t="s">
        <v>62</v>
      </c>
      <c r="E9">
        <v>0.122</v>
      </c>
      <c r="F9" t="s">
        <v>317</v>
      </c>
      <c r="G9" t="s">
        <v>520</v>
      </c>
      <c r="H9" t="s">
        <v>802</v>
      </c>
      <c r="K9" t="s">
        <v>803</v>
      </c>
      <c r="L9" t="s">
        <v>17</v>
      </c>
      <c r="M9" t="str">
        <f>VLOOKUP(B9,[1]Data!$B:$K,10,FALSE)</f>
        <v>Union Pond Dam</v>
      </c>
      <c r="N9" t="str">
        <f>VLOOKUP(B9,[1]Data!$B:$L,11,FALSE)</f>
        <v>City of Manchester</v>
      </c>
    </row>
    <row r="10" spans="1:16">
      <c r="A10" t="s">
        <v>548</v>
      </c>
      <c r="B10" t="s">
        <v>549</v>
      </c>
      <c r="C10" t="s">
        <v>18</v>
      </c>
      <c r="D10" t="s">
        <v>167</v>
      </c>
      <c r="E10">
        <v>0.125</v>
      </c>
      <c r="F10" t="s">
        <v>317</v>
      </c>
      <c r="G10" t="s">
        <v>50</v>
      </c>
      <c r="H10" t="s">
        <v>550</v>
      </c>
      <c r="K10" t="s">
        <v>551</v>
      </c>
      <c r="L10" t="s">
        <v>17</v>
      </c>
    </row>
    <row r="11" spans="1:16">
      <c r="B11" t="s">
        <v>1130</v>
      </c>
      <c r="C11" t="s">
        <v>18</v>
      </c>
      <c r="D11" t="s">
        <v>19</v>
      </c>
      <c r="E11">
        <v>0.125</v>
      </c>
      <c r="F11" t="s">
        <v>1118</v>
      </c>
      <c r="G11" t="s">
        <v>14</v>
      </c>
      <c r="H11" t="s">
        <v>1120</v>
      </c>
      <c r="K11" t="s">
        <v>1121</v>
      </c>
      <c r="L11" t="s">
        <v>24</v>
      </c>
    </row>
    <row r="12" spans="1:16">
      <c r="A12" t="s">
        <v>173</v>
      </c>
      <c r="B12" t="s">
        <v>174</v>
      </c>
      <c r="C12" t="s">
        <v>18</v>
      </c>
      <c r="D12" t="s">
        <v>62</v>
      </c>
      <c r="E12">
        <v>0.14499999999999999</v>
      </c>
      <c r="F12" t="s">
        <v>157</v>
      </c>
      <c r="G12" t="s">
        <v>85</v>
      </c>
      <c r="H12" t="s">
        <v>86</v>
      </c>
      <c r="K12" t="s">
        <v>175</v>
      </c>
      <c r="L12" t="s">
        <v>17</v>
      </c>
      <c r="M12" t="str">
        <f>VLOOKUP(B12,[1]Data!$B:$K,10,FALSE)</f>
        <v>Crocker</v>
      </c>
      <c r="N12" t="str">
        <f>VLOOKUP(B12,[1]Data!$B:$L,11,FALSE)</f>
        <v>Whitman River Dam, Inc.</v>
      </c>
    </row>
    <row r="13" spans="1:16">
      <c r="A13" t="s">
        <v>359</v>
      </c>
      <c r="B13" t="s">
        <v>360</v>
      </c>
      <c r="C13" t="s">
        <v>18</v>
      </c>
      <c r="D13" t="s">
        <v>19</v>
      </c>
      <c r="E13">
        <v>0.14499999999999999</v>
      </c>
      <c r="F13" t="s">
        <v>317</v>
      </c>
      <c r="G13" t="s">
        <v>121</v>
      </c>
      <c r="H13" t="s">
        <v>361</v>
      </c>
      <c r="K13" t="s">
        <v>362</v>
      </c>
      <c r="L13" t="s">
        <v>82</v>
      </c>
    </row>
    <row r="14" spans="1:16">
      <c r="A14" t="s">
        <v>1234</v>
      </c>
      <c r="B14" t="s">
        <v>1235</v>
      </c>
      <c r="C14" t="s">
        <v>18</v>
      </c>
      <c r="D14" t="s">
        <v>62</v>
      </c>
      <c r="E14">
        <v>0.14499999999999999</v>
      </c>
      <c r="F14" t="s">
        <v>1137</v>
      </c>
      <c r="G14" t="s">
        <v>85</v>
      </c>
      <c r="H14" t="s">
        <v>1236</v>
      </c>
      <c r="K14" t="s">
        <v>1237</v>
      </c>
      <c r="L14" t="s">
        <v>82</v>
      </c>
      <c r="M14" t="str">
        <f>VLOOKUP(B14,[1]Data!$B:$K,10,FALSE)</f>
        <v>Watershops Pond Dam</v>
      </c>
      <c r="N14" t="str">
        <f>VLOOKUP(B14,[1]Data!$B:$L,11,FALSE)</f>
        <v>City of Springfield</v>
      </c>
    </row>
    <row r="15" spans="1:16">
      <c r="A15" t="s">
        <v>11</v>
      </c>
      <c r="B15" t="s">
        <v>13</v>
      </c>
      <c r="C15" t="s">
        <v>18</v>
      </c>
      <c r="D15" t="s">
        <v>19</v>
      </c>
      <c r="E15">
        <v>0.15</v>
      </c>
      <c r="F15" t="s">
        <v>12</v>
      </c>
      <c r="G15" t="s">
        <v>14</v>
      </c>
      <c r="H15" t="s">
        <v>15</v>
      </c>
      <c r="I15">
        <f>VLOOKUP(B15,[1]Data!$B:$G,6,FALSE)</f>
        <v>37.360308000000003</v>
      </c>
      <c r="J15">
        <f>VLOOKUP(B15,[1]Data!$B:$H,7,FALSE)</f>
        <v>-118.70279600000001</v>
      </c>
      <c r="K15" t="s">
        <v>16</v>
      </c>
      <c r="L15" t="s">
        <v>17</v>
      </c>
      <c r="O15" t="str">
        <f>VLOOKUP(B15,[1]Data!$B:$M,12,FALSE)</f>
        <v>Pine Creek Mine</v>
      </c>
    </row>
    <row r="16" spans="1:16">
      <c r="A16" t="s">
        <v>922</v>
      </c>
      <c r="B16" t="s">
        <v>923</v>
      </c>
      <c r="C16" t="s">
        <v>18</v>
      </c>
      <c r="D16" t="s">
        <v>62</v>
      </c>
      <c r="E16">
        <v>0.15</v>
      </c>
      <c r="F16" t="s">
        <v>317</v>
      </c>
      <c r="G16" t="s">
        <v>206</v>
      </c>
      <c r="H16" t="s">
        <v>924</v>
      </c>
      <c r="K16" t="s">
        <v>525</v>
      </c>
      <c r="L16" t="s">
        <v>17</v>
      </c>
      <c r="M16" t="str">
        <f>VLOOKUP(B16,[1]Data!$B:$K,10,FALSE)</f>
        <v>Nockamixon Dam</v>
      </c>
      <c r="N16" t="str">
        <f>VLOOKUP(B16,[1]Data!$B:$L,11,FALSE)</f>
        <v>DCNR</v>
      </c>
    </row>
    <row r="17" spans="1:14">
      <c r="A17" t="s">
        <v>1349</v>
      </c>
      <c r="B17" t="s">
        <v>1350</v>
      </c>
      <c r="C17" t="s">
        <v>18</v>
      </c>
      <c r="D17" t="s">
        <v>19</v>
      </c>
      <c r="E17">
        <v>0.16</v>
      </c>
      <c r="F17" t="s">
        <v>1292</v>
      </c>
      <c r="G17" t="s">
        <v>14</v>
      </c>
      <c r="H17" t="s">
        <v>1351</v>
      </c>
      <c r="K17" t="s">
        <v>1352</v>
      </c>
      <c r="L17" t="s">
        <v>24</v>
      </c>
    </row>
    <row r="18" spans="1:14">
      <c r="A18" t="s">
        <v>108</v>
      </c>
      <c r="B18" t="s">
        <v>109</v>
      </c>
      <c r="C18" t="s">
        <v>18</v>
      </c>
      <c r="D18" t="s">
        <v>19</v>
      </c>
      <c r="E18">
        <v>0.17</v>
      </c>
      <c r="F18" t="s">
        <v>12</v>
      </c>
      <c r="G18" t="s">
        <v>14</v>
      </c>
      <c r="H18" t="s">
        <v>22</v>
      </c>
      <c r="I18">
        <f>VLOOKUP(B18,[1]Data!$B:$G,6,FALSE)</f>
        <v>32.956111110000002</v>
      </c>
      <c r="J18">
        <f>VLOOKUP(B18,[1]Data!$B:$H,7,FALSE)</f>
        <v>-115.55258329999999</v>
      </c>
      <c r="K18" t="s">
        <v>23</v>
      </c>
      <c r="L18" t="s">
        <v>24</v>
      </c>
    </row>
    <row r="19" spans="1:14">
      <c r="A19" t="s">
        <v>960</v>
      </c>
      <c r="B19" t="s">
        <v>961</v>
      </c>
      <c r="C19" t="s">
        <v>18</v>
      </c>
      <c r="D19" t="s">
        <v>62</v>
      </c>
      <c r="E19">
        <v>0.17599999999999999</v>
      </c>
      <c r="F19" t="s">
        <v>317</v>
      </c>
      <c r="G19" t="s">
        <v>59</v>
      </c>
      <c r="H19" t="s">
        <v>60</v>
      </c>
      <c r="K19" t="s">
        <v>521</v>
      </c>
      <c r="L19" t="s">
        <v>17</v>
      </c>
      <c r="M19" t="str">
        <f>VLOOKUP(B19,[1]Data!$B:$K,10,FALSE)</f>
        <v>Ashton Dam</v>
      </c>
      <c r="N19" t="str">
        <f>VLOOKUP(B19,[1]Data!$B:$L,11,FALSE)</f>
        <v>Rhode Island Department of Environmental Management</v>
      </c>
    </row>
    <row r="20" spans="1:14">
      <c r="A20" t="s">
        <v>141</v>
      </c>
      <c r="B20" t="s">
        <v>142</v>
      </c>
      <c r="C20" t="s">
        <v>18</v>
      </c>
      <c r="D20" t="s">
        <v>19</v>
      </c>
      <c r="E20">
        <v>0.185</v>
      </c>
      <c r="F20" t="s">
        <v>12</v>
      </c>
      <c r="G20" t="s">
        <v>50</v>
      </c>
      <c r="H20" t="s">
        <v>143</v>
      </c>
      <c r="K20" t="s">
        <v>144</v>
      </c>
      <c r="L20" t="s">
        <v>24</v>
      </c>
    </row>
    <row r="21" spans="1:14">
      <c r="A21" t="s">
        <v>1005</v>
      </c>
      <c r="B21" t="s">
        <v>1006</v>
      </c>
      <c r="C21" t="s">
        <v>18</v>
      </c>
      <c r="D21" t="s">
        <v>62</v>
      </c>
      <c r="E21">
        <v>0.192</v>
      </c>
      <c r="F21" t="s">
        <v>989</v>
      </c>
      <c r="G21" t="s">
        <v>520</v>
      </c>
      <c r="H21" t="s">
        <v>1007</v>
      </c>
      <c r="K21" t="s">
        <v>521</v>
      </c>
      <c r="L21" t="s">
        <v>17</v>
      </c>
      <c r="M21" t="str">
        <f>VLOOKUP(B21,[1]Data!$B:$K,10,FALSE)</f>
        <v>Hanover Pond Dam</v>
      </c>
      <c r="N21" t="str">
        <f>VLOOKUP(B21,[1]Data!$B:$L,11,FALSE)</f>
        <v>City of Meridien</v>
      </c>
    </row>
    <row r="22" spans="1:14">
      <c r="A22" t="s">
        <v>627</v>
      </c>
      <c r="B22" t="s">
        <v>628</v>
      </c>
      <c r="C22" t="s">
        <v>18</v>
      </c>
      <c r="D22" t="s">
        <v>62</v>
      </c>
      <c r="E22">
        <v>0.2</v>
      </c>
      <c r="F22" t="s">
        <v>317</v>
      </c>
      <c r="G22" t="s">
        <v>59</v>
      </c>
      <c r="H22" t="s">
        <v>60</v>
      </c>
      <c r="K22" t="s">
        <v>521</v>
      </c>
      <c r="L22" t="s">
        <v>17</v>
      </c>
      <c r="M22" t="str">
        <f>VLOOKUP(B22,[1]Data!$B:$K,10,FALSE)</f>
        <v>Albion Dam</v>
      </c>
      <c r="N22" t="str">
        <f>VLOOKUP(B22,[1]Data!$B:$L,11,FALSE)</f>
        <v>Rhode Island Department of Transportation</v>
      </c>
    </row>
    <row r="23" spans="1:14">
      <c r="A23" t="s">
        <v>777</v>
      </c>
      <c r="B23" t="s">
        <v>778</v>
      </c>
      <c r="C23" t="s">
        <v>18</v>
      </c>
      <c r="D23" t="s">
        <v>62</v>
      </c>
      <c r="E23">
        <v>0.21</v>
      </c>
      <c r="F23" t="s">
        <v>317</v>
      </c>
      <c r="G23" t="s">
        <v>365</v>
      </c>
      <c r="H23" t="s">
        <v>779</v>
      </c>
      <c r="K23" t="s">
        <v>776</v>
      </c>
      <c r="L23" t="s">
        <v>17</v>
      </c>
    </row>
    <row r="24" spans="1:14">
      <c r="A24" t="s">
        <v>79</v>
      </c>
      <c r="B24" t="s">
        <v>80</v>
      </c>
      <c r="C24" t="s">
        <v>18</v>
      </c>
      <c r="D24" t="s">
        <v>19</v>
      </c>
      <c r="E24">
        <v>0.215</v>
      </c>
      <c r="F24" t="s">
        <v>12</v>
      </c>
      <c r="G24" t="s">
        <v>14</v>
      </c>
      <c r="H24" t="s">
        <v>67</v>
      </c>
      <c r="I24">
        <f>VLOOKUP(B24,[1]Data!$B:$G,6,FALSE)</f>
        <v>34.629722000000001</v>
      </c>
      <c r="J24">
        <f>VLOOKUP(B24,[1]Data!$B:$H,7,FALSE)</f>
        <v>-118.243889</v>
      </c>
      <c r="K24" t="s">
        <v>81</v>
      </c>
      <c r="L24" t="s">
        <v>82</v>
      </c>
    </row>
    <row r="25" spans="1:14">
      <c r="A25" t="s">
        <v>128</v>
      </c>
      <c r="B25" t="s">
        <v>129</v>
      </c>
      <c r="C25" t="s">
        <v>18</v>
      </c>
      <c r="D25" t="s">
        <v>19</v>
      </c>
      <c r="E25">
        <v>0.2409</v>
      </c>
      <c r="F25" t="s">
        <v>12</v>
      </c>
      <c r="G25" t="s">
        <v>14</v>
      </c>
      <c r="H25" t="s">
        <v>130</v>
      </c>
      <c r="K25" t="s">
        <v>131</v>
      </c>
      <c r="L25" t="s">
        <v>82</v>
      </c>
    </row>
    <row r="26" spans="1:14">
      <c r="A26" t="s">
        <v>110</v>
      </c>
      <c r="B26" t="s">
        <v>111</v>
      </c>
      <c r="C26" t="s">
        <v>18</v>
      </c>
      <c r="D26" t="s">
        <v>19</v>
      </c>
      <c r="E26">
        <v>0.24199999999999999</v>
      </c>
      <c r="F26" t="s">
        <v>12</v>
      </c>
      <c r="G26" t="s">
        <v>14</v>
      </c>
      <c r="H26" t="s">
        <v>73</v>
      </c>
      <c r="K26" t="s">
        <v>112</v>
      </c>
      <c r="L26" t="s">
        <v>24</v>
      </c>
    </row>
    <row r="27" spans="1:14">
      <c r="A27" t="s">
        <v>496</v>
      </c>
      <c r="B27" t="s">
        <v>497</v>
      </c>
      <c r="C27" t="s">
        <v>18</v>
      </c>
      <c r="D27" t="s">
        <v>167</v>
      </c>
      <c r="E27">
        <v>0.25</v>
      </c>
      <c r="F27" t="s">
        <v>317</v>
      </c>
      <c r="G27" t="s">
        <v>498</v>
      </c>
      <c r="H27" t="s">
        <v>499</v>
      </c>
      <c r="K27" t="s">
        <v>500</v>
      </c>
      <c r="L27" t="s">
        <v>17</v>
      </c>
    </row>
    <row r="28" spans="1:14">
      <c r="A28" t="s">
        <v>944</v>
      </c>
      <c r="B28" t="s">
        <v>945</v>
      </c>
      <c r="C28" t="s">
        <v>18</v>
      </c>
      <c r="D28" t="s">
        <v>62</v>
      </c>
      <c r="E28">
        <v>0.25</v>
      </c>
      <c r="F28" t="s">
        <v>317</v>
      </c>
      <c r="G28" t="s">
        <v>14</v>
      </c>
      <c r="H28" t="s">
        <v>946</v>
      </c>
      <c r="K28" t="s">
        <v>353</v>
      </c>
      <c r="L28" t="s">
        <v>17</v>
      </c>
    </row>
    <row r="29" spans="1:14">
      <c r="B29" t="s">
        <v>1119</v>
      </c>
      <c r="C29" t="s">
        <v>18</v>
      </c>
      <c r="D29" t="s">
        <v>19</v>
      </c>
      <c r="E29">
        <v>0.25</v>
      </c>
      <c r="F29" t="s">
        <v>1118</v>
      </c>
      <c r="G29" t="s">
        <v>14</v>
      </c>
      <c r="H29" t="s">
        <v>1120</v>
      </c>
      <c r="K29" t="s">
        <v>1121</v>
      </c>
      <c r="L29" t="s">
        <v>24</v>
      </c>
    </row>
    <row r="30" spans="1:14">
      <c r="A30" t="s">
        <v>1360</v>
      </c>
      <c r="B30" t="s">
        <v>1361</v>
      </c>
      <c r="C30" t="s">
        <v>18</v>
      </c>
      <c r="D30" t="s">
        <v>19</v>
      </c>
      <c r="E30">
        <v>0.25</v>
      </c>
      <c r="F30" t="s">
        <v>1292</v>
      </c>
      <c r="G30" t="s">
        <v>170</v>
      </c>
      <c r="H30" t="s">
        <v>1362</v>
      </c>
      <c r="K30" t="s">
        <v>1363</v>
      </c>
      <c r="L30" t="s">
        <v>82</v>
      </c>
    </row>
    <row r="31" spans="1:14">
      <c r="A31" t="s">
        <v>154</v>
      </c>
      <c r="B31" t="s">
        <v>155</v>
      </c>
      <c r="C31" t="s">
        <v>18</v>
      </c>
      <c r="D31" t="s">
        <v>19</v>
      </c>
      <c r="E31">
        <v>0.28499999999999998</v>
      </c>
      <c r="F31" t="s">
        <v>12</v>
      </c>
      <c r="G31" t="s">
        <v>14</v>
      </c>
      <c r="H31" t="s">
        <v>22</v>
      </c>
      <c r="I31">
        <f>VLOOKUP(B31,[1]Data!$B:$G,6,FALSE)</f>
        <v>32.717805560000002</v>
      </c>
      <c r="J31">
        <f>VLOOKUP(B31,[1]Data!$B:$H,7,FALSE)</f>
        <v>-115.59472220000001</v>
      </c>
      <c r="K31" t="s">
        <v>23</v>
      </c>
      <c r="L31" t="s">
        <v>24</v>
      </c>
    </row>
    <row r="32" spans="1:14">
      <c r="A32" t="s">
        <v>1154</v>
      </c>
      <c r="B32" t="s">
        <v>1155</v>
      </c>
      <c r="C32" t="s">
        <v>18</v>
      </c>
      <c r="D32" t="s">
        <v>62</v>
      </c>
      <c r="E32">
        <v>0.28999999999999998</v>
      </c>
      <c r="F32" t="s">
        <v>1137</v>
      </c>
      <c r="G32" t="s">
        <v>85</v>
      </c>
      <c r="H32" t="s">
        <v>1156</v>
      </c>
      <c r="K32" t="s">
        <v>1157</v>
      </c>
      <c r="L32" t="s">
        <v>17</v>
      </c>
      <c r="M32" t="str">
        <f>VLOOKUP(B32,[1]Data!$B:$K,10,FALSE)</f>
        <v>Ben Smith Dam</v>
      </c>
      <c r="N32" t="str">
        <f>VLOOKUP(B32,[1]Data!$B:$L,11,FALSE)</f>
        <v>AS Clock Tower Owner, LLC</v>
      </c>
    </row>
    <row r="33" spans="1:14">
      <c r="A33" t="s">
        <v>89</v>
      </c>
      <c r="B33" t="s">
        <v>90</v>
      </c>
      <c r="C33" t="s">
        <v>18</v>
      </c>
      <c r="D33" t="s">
        <v>19</v>
      </c>
      <c r="E33">
        <v>0.3</v>
      </c>
      <c r="F33" t="s">
        <v>12</v>
      </c>
      <c r="G33" t="s">
        <v>14</v>
      </c>
      <c r="H33" t="s">
        <v>91</v>
      </c>
      <c r="K33" t="s">
        <v>92</v>
      </c>
      <c r="L33" t="s">
        <v>24</v>
      </c>
    </row>
    <row r="34" spans="1:14">
      <c r="A34" t="s">
        <v>106</v>
      </c>
      <c r="B34" t="s">
        <v>107</v>
      </c>
      <c r="C34" t="s">
        <v>18</v>
      </c>
      <c r="D34" t="s">
        <v>19</v>
      </c>
      <c r="E34">
        <v>0.3</v>
      </c>
      <c r="F34" t="s">
        <v>12</v>
      </c>
      <c r="G34" t="s">
        <v>14</v>
      </c>
      <c r="H34" t="s">
        <v>22</v>
      </c>
      <c r="I34">
        <f>VLOOKUP(B34,[1]Data!$B:$G,6,FALSE)</f>
        <v>32.832580559999997</v>
      </c>
      <c r="J34">
        <f>VLOOKUP(B34,[1]Data!$B:$H,7,FALSE)</f>
        <v>-115.4378056</v>
      </c>
      <c r="K34" t="s">
        <v>23</v>
      </c>
      <c r="L34" t="s">
        <v>24</v>
      </c>
    </row>
    <row r="35" spans="1:14">
      <c r="A35" t="s">
        <v>135</v>
      </c>
      <c r="B35" t="s">
        <v>136</v>
      </c>
      <c r="C35" t="s">
        <v>18</v>
      </c>
      <c r="D35" t="s">
        <v>19</v>
      </c>
      <c r="E35">
        <v>0.315</v>
      </c>
      <c r="F35" t="s">
        <v>12</v>
      </c>
      <c r="G35" t="s">
        <v>14</v>
      </c>
      <c r="H35" t="s">
        <v>22</v>
      </c>
      <c r="I35">
        <f>VLOOKUP(B35,[1]Data!$B:$G,6,FALSE)</f>
        <v>32.941861109999998</v>
      </c>
      <c r="J35">
        <f>VLOOKUP(B35,[1]Data!$B:$H,7,FALSE)</f>
        <v>-115.5775556</v>
      </c>
      <c r="K35" t="s">
        <v>23</v>
      </c>
      <c r="L35" t="s">
        <v>24</v>
      </c>
    </row>
    <row r="36" spans="1:14">
      <c r="A36" t="s">
        <v>845</v>
      </c>
      <c r="B36" t="s">
        <v>846</v>
      </c>
      <c r="C36" t="s">
        <v>18</v>
      </c>
      <c r="D36" t="s">
        <v>62</v>
      </c>
      <c r="E36">
        <v>0.32</v>
      </c>
      <c r="F36" t="s">
        <v>317</v>
      </c>
      <c r="G36" t="s">
        <v>14</v>
      </c>
      <c r="H36" t="s">
        <v>847</v>
      </c>
      <c r="K36" t="s">
        <v>848</v>
      </c>
      <c r="L36" t="s">
        <v>17</v>
      </c>
    </row>
    <row r="37" spans="1:14">
      <c r="A37" t="s">
        <v>1314</v>
      </c>
      <c r="B37" t="s">
        <v>1315</v>
      </c>
      <c r="C37" t="s">
        <v>18</v>
      </c>
      <c r="D37" t="s">
        <v>19</v>
      </c>
      <c r="E37">
        <v>0.32500000000000001</v>
      </c>
      <c r="F37" t="s">
        <v>1292</v>
      </c>
      <c r="G37" t="s">
        <v>121</v>
      </c>
      <c r="H37" t="s">
        <v>503</v>
      </c>
      <c r="K37" t="s">
        <v>1316</v>
      </c>
      <c r="L37" t="s">
        <v>17</v>
      </c>
    </row>
    <row r="38" spans="1:14">
      <c r="B38" t="s">
        <v>1127</v>
      </c>
      <c r="C38" t="s">
        <v>18</v>
      </c>
      <c r="D38" t="s">
        <v>62</v>
      </c>
      <c r="E38">
        <v>0.34100000000000003</v>
      </c>
      <c r="F38" t="s">
        <v>1118</v>
      </c>
      <c r="G38" t="s">
        <v>50</v>
      </c>
      <c r="H38" t="s">
        <v>51</v>
      </c>
      <c r="K38" t="s">
        <v>1128</v>
      </c>
      <c r="L38" t="s">
        <v>1129</v>
      </c>
      <c r="N38" t="str">
        <f>VLOOKUP(B38,[1]Data!$B:$L,11,FALSE)</f>
        <v>Reclamation</v>
      </c>
    </row>
    <row r="39" spans="1:14">
      <c r="A39" t="s">
        <v>53</v>
      </c>
      <c r="B39" t="s">
        <v>54</v>
      </c>
      <c r="C39" t="s">
        <v>18</v>
      </c>
      <c r="D39" t="s">
        <v>19</v>
      </c>
      <c r="E39">
        <v>0.36</v>
      </c>
      <c r="F39" t="s">
        <v>12</v>
      </c>
      <c r="G39" t="s">
        <v>14</v>
      </c>
      <c r="H39" t="s">
        <v>55</v>
      </c>
      <c r="K39" t="s">
        <v>56</v>
      </c>
      <c r="L39" t="s">
        <v>24</v>
      </c>
    </row>
    <row r="40" spans="1:14">
      <c r="A40" t="s">
        <v>57</v>
      </c>
      <c r="B40" t="s">
        <v>58</v>
      </c>
      <c r="C40" t="s">
        <v>18</v>
      </c>
      <c r="D40" t="s">
        <v>62</v>
      </c>
      <c r="E40">
        <v>0.36</v>
      </c>
      <c r="F40" t="s">
        <v>12</v>
      </c>
      <c r="G40" t="s">
        <v>59</v>
      </c>
      <c r="H40" t="s">
        <v>60</v>
      </c>
      <c r="K40" t="s">
        <v>61</v>
      </c>
      <c r="L40" t="s">
        <v>17</v>
      </c>
      <c r="M40" t="str">
        <f>VLOOKUP(B40,[1]Data!$B:$K,10,FALSE)</f>
        <v>RI Dam No. 43</v>
      </c>
      <c r="N40" t="str">
        <f>VLOOKUP(B40,[1]Data!$B:$L,11,FALSE)</f>
        <v>Slatersville Hydro, LLC</v>
      </c>
    </row>
    <row r="41" spans="1:14">
      <c r="B41" t="s">
        <v>1133</v>
      </c>
      <c r="C41" t="s">
        <v>18</v>
      </c>
      <c r="D41" t="s">
        <v>19</v>
      </c>
      <c r="E41">
        <v>0.375</v>
      </c>
      <c r="F41" t="s">
        <v>1118</v>
      </c>
      <c r="G41" t="s">
        <v>528</v>
      </c>
      <c r="H41" t="s">
        <v>529</v>
      </c>
      <c r="K41" t="s">
        <v>1134</v>
      </c>
      <c r="L41" t="s">
        <v>24</v>
      </c>
    </row>
    <row r="42" spans="1:14">
      <c r="A42" t="s">
        <v>1320</v>
      </c>
      <c r="B42" t="s">
        <v>1321</v>
      </c>
      <c r="C42" t="s">
        <v>18</v>
      </c>
      <c r="D42" t="s">
        <v>19</v>
      </c>
      <c r="E42">
        <v>0.38</v>
      </c>
      <c r="F42" t="s">
        <v>1292</v>
      </c>
      <c r="G42" t="s">
        <v>14</v>
      </c>
      <c r="H42" t="s">
        <v>91</v>
      </c>
      <c r="K42" t="s">
        <v>92</v>
      </c>
      <c r="L42" t="s">
        <v>24</v>
      </c>
    </row>
    <row r="43" spans="1:14">
      <c r="A43" t="s">
        <v>1353</v>
      </c>
      <c r="B43" t="s">
        <v>1354</v>
      </c>
      <c r="C43" t="s">
        <v>18</v>
      </c>
      <c r="D43" t="s">
        <v>19</v>
      </c>
      <c r="E43">
        <v>0.39700000000000002</v>
      </c>
      <c r="F43" t="s">
        <v>1292</v>
      </c>
      <c r="G43" t="s">
        <v>301</v>
      </c>
      <c r="H43" t="s">
        <v>1355</v>
      </c>
      <c r="K43" t="s">
        <v>1356</v>
      </c>
      <c r="L43" t="s">
        <v>17</v>
      </c>
    </row>
    <row r="44" spans="1:14">
      <c r="A44" t="s">
        <v>770</v>
      </c>
      <c r="B44" t="s">
        <v>771</v>
      </c>
      <c r="C44" t="s">
        <v>18</v>
      </c>
      <c r="D44" t="s">
        <v>62</v>
      </c>
      <c r="E44">
        <v>0.4</v>
      </c>
      <c r="F44" t="s">
        <v>317</v>
      </c>
      <c r="G44" t="s">
        <v>14</v>
      </c>
      <c r="H44" t="s">
        <v>15</v>
      </c>
      <c r="K44" t="s">
        <v>772</v>
      </c>
      <c r="L44" t="s">
        <v>17</v>
      </c>
    </row>
    <row r="45" spans="1:14">
      <c r="A45" t="s">
        <v>842</v>
      </c>
      <c r="B45" t="s">
        <v>843</v>
      </c>
      <c r="C45" t="s">
        <v>18</v>
      </c>
      <c r="D45" t="s">
        <v>62</v>
      </c>
      <c r="E45">
        <v>0.4</v>
      </c>
      <c r="F45" t="s">
        <v>317</v>
      </c>
      <c r="G45" t="s">
        <v>365</v>
      </c>
      <c r="H45" t="s">
        <v>366</v>
      </c>
      <c r="K45" t="s">
        <v>844</v>
      </c>
      <c r="L45" t="s">
        <v>17</v>
      </c>
      <c r="N45" t="str">
        <f>VLOOKUP(B45,[1]Data!$B:$L,11,FALSE)</f>
        <v>Fred Kendall</v>
      </c>
    </row>
    <row r="46" spans="1:14">
      <c r="A46" t="s">
        <v>1238</v>
      </c>
      <c r="B46" t="s">
        <v>1239</v>
      </c>
      <c r="C46" t="s">
        <v>18</v>
      </c>
      <c r="D46" t="s">
        <v>62</v>
      </c>
      <c r="E46">
        <v>0.4</v>
      </c>
      <c r="F46" t="s">
        <v>1137</v>
      </c>
      <c r="G46" t="s">
        <v>85</v>
      </c>
      <c r="H46" t="s">
        <v>1156</v>
      </c>
      <c r="K46" t="s">
        <v>1240</v>
      </c>
      <c r="L46" t="s">
        <v>17</v>
      </c>
    </row>
    <row r="47" spans="1:14">
      <c r="A47" t="s">
        <v>97</v>
      </c>
      <c r="B47" t="s">
        <v>98</v>
      </c>
      <c r="C47" t="s">
        <v>18</v>
      </c>
      <c r="D47" t="s">
        <v>19</v>
      </c>
      <c r="E47">
        <v>0.40600000000000003</v>
      </c>
      <c r="F47" t="s">
        <v>12</v>
      </c>
      <c r="G47" t="s">
        <v>32</v>
      </c>
      <c r="H47" t="s">
        <v>99</v>
      </c>
      <c r="K47" t="s">
        <v>100</v>
      </c>
      <c r="L47" t="s">
        <v>17</v>
      </c>
    </row>
    <row r="48" spans="1:14">
      <c r="A48" t="s">
        <v>69</v>
      </c>
      <c r="B48" t="s">
        <v>70</v>
      </c>
      <c r="C48" t="s">
        <v>18</v>
      </c>
      <c r="D48" t="s">
        <v>19</v>
      </c>
      <c r="E48">
        <v>0.41</v>
      </c>
      <c r="F48" t="s">
        <v>12</v>
      </c>
      <c r="G48" t="s">
        <v>14</v>
      </c>
      <c r="H48" t="s">
        <v>22</v>
      </c>
      <c r="I48">
        <f>VLOOKUP(B48,[1]Data!$B:$G,6,FALSE)</f>
        <v>32.944472220000002</v>
      </c>
      <c r="J48">
        <f>VLOOKUP(B48,[1]Data!$B:$H,7,FALSE)</f>
        <v>-115.5956389</v>
      </c>
      <c r="K48" t="s">
        <v>23</v>
      </c>
      <c r="L48" t="s">
        <v>24</v>
      </c>
    </row>
    <row r="49" spans="1:14">
      <c r="A49" t="s">
        <v>124</v>
      </c>
      <c r="B49" t="s">
        <v>125</v>
      </c>
      <c r="C49" t="s">
        <v>18</v>
      </c>
      <c r="D49" t="s">
        <v>19</v>
      </c>
      <c r="E49">
        <v>0.41</v>
      </c>
      <c r="F49" t="s">
        <v>12</v>
      </c>
      <c r="G49" t="s">
        <v>32</v>
      </c>
      <c r="H49" t="s">
        <v>126</v>
      </c>
      <c r="I49">
        <f>VLOOKUP(B49,[1]Data!$B:$G,6,FALSE)</f>
        <v>42.048333329999998</v>
      </c>
      <c r="J49">
        <f>VLOOKUP(B49,[1]Data!$B:$H,7,FALSE)</f>
        <v>-111.79722219999999</v>
      </c>
      <c r="K49" t="s">
        <v>127</v>
      </c>
      <c r="L49" t="s">
        <v>17</v>
      </c>
    </row>
    <row r="50" spans="1:14">
      <c r="A50" t="s">
        <v>20</v>
      </c>
      <c r="B50" t="s">
        <v>21</v>
      </c>
      <c r="C50" t="s">
        <v>18</v>
      </c>
      <c r="D50" t="s">
        <v>19</v>
      </c>
      <c r="E50">
        <v>0.43</v>
      </c>
      <c r="F50" t="s">
        <v>12</v>
      </c>
      <c r="G50" t="s">
        <v>14</v>
      </c>
      <c r="H50" t="s">
        <v>22</v>
      </c>
      <c r="I50">
        <f>VLOOKUP(B50,[1]Data!$B:$G,6,FALSE)</f>
        <v>32.825749999999999</v>
      </c>
      <c r="J50">
        <f>VLOOKUP(B50,[1]Data!$B:$H,7,FALSE)</f>
        <v>-115.59461109999999</v>
      </c>
      <c r="K50" t="s">
        <v>23</v>
      </c>
      <c r="L50" t="s">
        <v>24</v>
      </c>
    </row>
    <row r="51" spans="1:14">
      <c r="A51" t="s">
        <v>83</v>
      </c>
      <c r="B51" t="s">
        <v>84</v>
      </c>
      <c r="C51" t="s">
        <v>18</v>
      </c>
      <c r="D51" t="s">
        <v>62</v>
      </c>
      <c r="E51">
        <v>0.44800000000000001</v>
      </c>
      <c r="F51" t="s">
        <v>12</v>
      </c>
      <c r="G51" t="s">
        <v>85</v>
      </c>
      <c r="H51" t="s">
        <v>86</v>
      </c>
      <c r="K51" t="s">
        <v>87</v>
      </c>
      <c r="L51" t="s">
        <v>88</v>
      </c>
    </row>
    <row r="52" spans="1:14">
      <c r="A52" t="s">
        <v>198</v>
      </c>
      <c r="B52" t="s">
        <v>199</v>
      </c>
      <c r="C52" t="s">
        <v>18</v>
      </c>
      <c r="D52" t="s">
        <v>167</v>
      </c>
      <c r="E52">
        <v>0.45</v>
      </c>
      <c r="F52" t="s">
        <v>157</v>
      </c>
      <c r="G52" t="s">
        <v>200</v>
      </c>
      <c r="H52" t="s">
        <v>201</v>
      </c>
      <c r="K52" t="s">
        <v>202</v>
      </c>
      <c r="L52" t="s">
        <v>203</v>
      </c>
    </row>
    <row r="53" spans="1:14">
      <c r="A53" t="s">
        <v>1288</v>
      </c>
      <c r="B53" t="s">
        <v>1289</v>
      </c>
      <c r="C53" t="s">
        <v>18</v>
      </c>
      <c r="D53" t="s">
        <v>62</v>
      </c>
      <c r="E53">
        <v>0.45</v>
      </c>
      <c r="F53" t="s">
        <v>1137</v>
      </c>
      <c r="G53" t="s">
        <v>195</v>
      </c>
      <c r="H53" t="s">
        <v>1220</v>
      </c>
      <c r="K53" t="s">
        <v>1290</v>
      </c>
      <c r="L53" t="s">
        <v>17</v>
      </c>
    </row>
    <row r="54" spans="1:14">
      <c r="A54" t="s">
        <v>151</v>
      </c>
      <c r="B54" t="s">
        <v>152</v>
      </c>
      <c r="C54" t="s">
        <v>18</v>
      </c>
      <c r="D54" t="s">
        <v>19</v>
      </c>
      <c r="E54">
        <v>0.48399999999999999</v>
      </c>
      <c r="F54" t="s">
        <v>12</v>
      </c>
      <c r="G54" t="s">
        <v>14</v>
      </c>
      <c r="H54" t="s">
        <v>73</v>
      </c>
      <c r="K54" t="s">
        <v>153</v>
      </c>
      <c r="L54" t="s">
        <v>24</v>
      </c>
    </row>
    <row r="55" spans="1:14">
      <c r="A55" t="s">
        <v>214</v>
      </c>
      <c r="B55" t="s">
        <v>215</v>
      </c>
      <c r="C55" t="s">
        <v>18</v>
      </c>
      <c r="D55" t="s">
        <v>62</v>
      </c>
      <c r="E55">
        <v>0.5</v>
      </c>
      <c r="F55" t="s">
        <v>157</v>
      </c>
      <c r="G55" t="s">
        <v>216</v>
      </c>
      <c r="H55" t="s">
        <v>217</v>
      </c>
      <c r="K55" t="s">
        <v>218</v>
      </c>
      <c r="L55" t="s">
        <v>24</v>
      </c>
    </row>
    <row r="56" spans="1:14">
      <c r="A56" t="s">
        <v>390</v>
      </c>
      <c r="B56" t="s">
        <v>391</v>
      </c>
      <c r="C56" t="s">
        <v>18</v>
      </c>
      <c r="D56" t="s">
        <v>19</v>
      </c>
      <c r="E56">
        <v>0.5</v>
      </c>
      <c r="F56" t="s">
        <v>317</v>
      </c>
      <c r="G56" t="s">
        <v>32</v>
      </c>
      <c r="H56" t="s">
        <v>126</v>
      </c>
      <c r="K56" t="s">
        <v>392</v>
      </c>
      <c r="L56" t="s">
        <v>17</v>
      </c>
    </row>
    <row r="57" spans="1:14">
      <c r="A57" t="s">
        <v>420</v>
      </c>
      <c r="B57" t="s">
        <v>421</v>
      </c>
      <c r="C57" t="s">
        <v>18</v>
      </c>
      <c r="D57" t="s">
        <v>62</v>
      </c>
      <c r="E57">
        <v>0.5</v>
      </c>
      <c r="F57" t="s">
        <v>317</v>
      </c>
      <c r="G57" t="s">
        <v>422</v>
      </c>
      <c r="H57" t="s">
        <v>423</v>
      </c>
      <c r="K57" t="s">
        <v>424</v>
      </c>
      <c r="L57" t="s">
        <v>17</v>
      </c>
    </row>
    <row r="58" spans="1:14">
      <c r="A58" t="s">
        <v>531</v>
      </c>
      <c r="B58" t="s">
        <v>532</v>
      </c>
      <c r="C58" t="s">
        <v>18</v>
      </c>
      <c r="D58" t="s">
        <v>62</v>
      </c>
      <c r="E58">
        <v>0.5</v>
      </c>
      <c r="F58" t="s">
        <v>317</v>
      </c>
      <c r="G58" t="s">
        <v>50</v>
      </c>
      <c r="H58" t="s">
        <v>503</v>
      </c>
      <c r="K58" t="s">
        <v>533</v>
      </c>
      <c r="L58" t="s">
        <v>17</v>
      </c>
    </row>
    <row r="59" spans="1:14">
      <c r="A59" t="s">
        <v>694</v>
      </c>
      <c r="B59" t="s">
        <v>695</v>
      </c>
      <c r="C59" t="s">
        <v>18</v>
      </c>
      <c r="D59" t="s">
        <v>62</v>
      </c>
      <c r="E59">
        <v>0.5</v>
      </c>
      <c r="F59" t="s">
        <v>317</v>
      </c>
      <c r="G59" t="s">
        <v>195</v>
      </c>
      <c r="H59" t="s">
        <v>696</v>
      </c>
      <c r="K59" t="s">
        <v>697</v>
      </c>
      <c r="L59" t="s">
        <v>17</v>
      </c>
    </row>
    <row r="60" spans="1:14">
      <c r="A60" t="s">
        <v>834</v>
      </c>
      <c r="B60" t="s">
        <v>835</v>
      </c>
      <c r="C60" t="s">
        <v>18</v>
      </c>
      <c r="D60" t="s">
        <v>62</v>
      </c>
      <c r="E60">
        <v>0.5</v>
      </c>
      <c r="F60" t="s">
        <v>317</v>
      </c>
      <c r="G60" t="s">
        <v>195</v>
      </c>
      <c r="H60" t="s">
        <v>836</v>
      </c>
      <c r="K60" t="s">
        <v>837</v>
      </c>
      <c r="L60" t="s">
        <v>24</v>
      </c>
    </row>
    <row r="61" spans="1:14">
      <c r="A61" t="s">
        <v>1001</v>
      </c>
      <c r="B61" t="s">
        <v>1002</v>
      </c>
      <c r="C61" t="s">
        <v>18</v>
      </c>
      <c r="D61" t="s">
        <v>167</v>
      </c>
      <c r="E61">
        <v>0.52500000000000002</v>
      </c>
      <c r="F61" t="s">
        <v>989</v>
      </c>
      <c r="G61" t="s">
        <v>200</v>
      </c>
      <c r="H61" t="s">
        <v>1003</v>
      </c>
      <c r="K61" t="s">
        <v>1004</v>
      </c>
      <c r="L61" t="s">
        <v>203</v>
      </c>
    </row>
    <row r="62" spans="1:14">
      <c r="A62" t="s">
        <v>810</v>
      </c>
      <c r="B62" t="s">
        <v>811</v>
      </c>
      <c r="C62" t="s">
        <v>18</v>
      </c>
      <c r="D62" t="s">
        <v>62</v>
      </c>
      <c r="E62">
        <v>0.53</v>
      </c>
      <c r="F62" t="s">
        <v>317</v>
      </c>
      <c r="G62" t="s">
        <v>732</v>
      </c>
      <c r="H62" t="s">
        <v>733</v>
      </c>
      <c r="K62" t="s">
        <v>734</v>
      </c>
      <c r="L62" t="s">
        <v>82</v>
      </c>
      <c r="M62" t="str">
        <f>VLOOKUP(B62,[1]Data!$B:$K,10,FALSE)</f>
        <v>Lake Bowen Dam</v>
      </c>
      <c r="N62" t="str">
        <f>VLOOKUP(B62,[1]Data!$B:$L,11,FALSE)</f>
        <v>Commission of Public Works of the City of Spartanburg</v>
      </c>
    </row>
    <row r="63" spans="1:14">
      <c r="A63" t="s">
        <v>773</v>
      </c>
      <c r="B63" t="s">
        <v>774</v>
      </c>
      <c r="C63" t="s">
        <v>18</v>
      </c>
      <c r="D63" t="s">
        <v>62</v>
      </c>
      <c r="E63">
        <v>0.58499999999999996</v>
      </c>
      <c r="F63" t="s">
        <v>317</v>
      </c>
      <c r="G63" t="s">
        <v>365</v>
      </c>
      <c r="H63" t="s">
        <v>775</v>
      </c>
      <c r="K63" t="s">
        <v>776</v>
      </c>
      <c r="L63" t="s">
        <v>17</v>
      </c>
    </row>
    <row r="64" spans="1:14">
      <c r="A64" t="s">
        <v>93</v>
      </c>
      <c r="B64" t="s">
        <v>94</v>
      </c>
      <c r="C64" t="s">
        <v>18</v>
      </c>
      <c r="D64" t="s">
        <v>19</v>
      </c>
      <c r="E64">
        <v>0.59</v>
      </c>
      <c r="F64" t="s">
        <v>12</v>
      </c>
      <c r="G64" t="s">
        <v>14</v>
      </c>
      <c r="H64" t="s">
        <v>95</v>
      </c>
      <c r="K64" t="s">
        <v>96</v>
      </c>
      <c r="L64" t="s">
        <v>24</v>
      </c>
    </row>
    <row r="65" spans="1:14">
      <c r="A65" t="s">
        <v>429</v>
      </c>
      <c r="B65" t="s">
        <v>430</v>
      </c>
      <c r="C65" t="s">
        <v>18</v>
      </c>
      <c r="D65" t="s">
        <v>19</v>
      </c>
      <c r="E65">
        <v>0.59</v>
      </c>
      <c r="F65" t="s">
        <v>317</v>
      </c>
      <c r="G65" t="s">
        <v>14</v>
      </c>
      <c r="H65" t="s">
        <v>431</v>
      </c>
      <c r="K65" t="s">
        <v>432</v>
      </c>
      <c r="L65" t="s">
        <v>24</v>
      </c>
    </row>
    <row r="66" spans="1:14">
      <c r="A66" t="s">
        <v>75</v>
      </c>
      <c r="B66" t="s">
        <v>76</v>
      </c>
      <c r="C66" t="s">
        <v>18</v>
      </c>
      <c r="D66" t="s">
        <v>19</v>
      </c>
      <c r="E66">
        <v>0.6</v>
      </c>
      <c r="F66" t="s">
        <v>12</v>
      </c>
      <c r="G66" t="s">
        <v>14</v>
      </c>
      <c r="H66" t="s">
        <v>77</v>
      </c>
      <c r="I66">
        <f>VLOOKUP(B66,[1]Data!$B:$G,6,FALSE)</f>
        <v>38.741100000000003</v>
      </c>
      <c r="J66">
        <f>VLOOKUP(B66,[1]Data!$B:$H,7,FALSE)</f>
        <v>-120.739</v>
      </c>
      <c r="K66" t="s">
        <v>78</v>
      </c>
      <c r="L66" t="s">
        <v>24</v>
      </c>
    </row>
    <row r="67" spans="1:14">
      <c r="A67" t="s">
        <v>513</v>
      </c>
      <c r="B67" t="s">
        <v>514</v>
      </c>
      <c r="C67" t="s">
        <v>18</v>
      </c>
      <c r="D67" t="s">
        <v>19</v>
      </c>
      <c r="E67">
        <v>0.6</v>
      </c>
      <c r="F67" t="s">
        <v>317</v>
      </c>
      <c r="G67" t="s">
        <v>14</v>
      </c>
      <c r="H67" t="s">
        <v>15</v>
      </c>
      <c r="K67" t="s">
        <v>515</v>
      </c>
      <c r="L67" t="s">
        <v>17</v>
      </c>
    </row>
    <row r="68" spans="1:14">
      <c r="A68" t="s">
        <v>783</v>
      </c>
      <c r="B68" t="s">
        <v>784</v>
      </c>
      <c r="C68" t="s">
        <v>18</v>
      </c>
      <c r="D68" t="s">
        <v>62</v>
      </c>
      <c r="E68">
        <v>0.62</v>
      </c>
      <c r="F68" t="s">
        <v>317</v>
      </c>
      <c r="G68" t="s">
        <v>185</v>
      </c>
      <c r="H68" t="s">
        <v>785</v>
      </c>
      <c r="K68" t="s">
        <v>786</v>
      </c>
      <c r="L68" t="s">
        <v>17</v>
      </c>
    </row>
    <row r="69" spans="1:14">
      <c r="A69" t="s">
        <v>222</v>
      </c>
      <c r="B69" t="s">
        <v>223</v>
      </c>
      <c r="C69" t="s">
        <v>18</v>
      </c>
      <c r="D69" t="s">
        <v>62</v>
      </c>
      <c r="E69">
        <v>0.65</v>
      </c>
      <c r="F69" t="s">
        <v>157</v>
      </c>
      <c r="G69" t="s">
        <v>190</v>
      </c>
      <c r="H69" t="s">
        <v>224</v>
      </c>
      <c r="K69" t="s">
        <v>225</v>
      </c>
      <c r="L69" t="s">
        <v>17</v>
      </c>
      <c r="M69" t="str">
        <f>VLOOKUP(B69,[1]Data!$B:$K,10,FALSE)</f>
        <v>Lake Milton Dam</v>
      </c>
      <c r="N69" t="str">
        <f>VLOOKUP(B69,[1]Data!$B:$L,11,FALSE)</f>
        <v>ODNR, Division of Parks &amp; Recreation</v>
      </c>
    </row>
    <row r="70" spans="1:14">
      <c r="A70" t="s">
        <v>137</v>
      </c>
      <c r="B70" t="s">
        <v>138</v>
      </c>
      <c r="C70" t="s">
        <v>18</v>
      </c>
      <c r="D70" t="s">
        <v>19</v>
      </c>
      <c r="E70">
        <v>0.66500000000000004</v>
      </c>
      <c r="F70" t="s">
        <v>12</v>
      </c>
      <c r="G70" t="s">
        <v>14</v>
      </c>
      <c r="H70" t="s">
        <v>22</v>
      </c>
      <c r="I70">
        <f>VLOOKUP(B70,[1]Data!$B:$G,6,FALSE)</f>
        <v>32.744805560000003</v>
      </c>
      <c r="J70">
        <f>VLOOKUP(B70,[1]Data!$B:$H,7,FALSE)</f>
        <v>-115.7510556</v>
      </c>
      <c r="K70" t="s">
        <v>23</v>
      </c>
      <c r="L70" t="s">
        <v>24</v>
      </c>
    </row>
    <row r="71" spans="1:14">
      <c r="A71" t="s">
        <v>63</v>
      </c>
      <c r="B71" t="s">
        <v>64</v>
      </c>
      <c r="C71" t="s">
        <v>18</v>
      </c>
      <c r="D71" t="s">
        <v>19</v>
      </c>
      <c r="E71">
        <v>0.67500000000000004</v>
      </c>
      <c r="F71" t="s">
        <v>12</v>
      </c>
      <c r="G71" t="s">
        <v>14</v>
      </c>
      <c r="H71" t="s">
        <v>22</v>
      </c>
      <c r="I71">
        <f>VLOOKUP(B71,[1]Data!$B:$G,6,FALSE)</f>
        <v>32.843888890000002</v>
      </c>
      <c r="J71">
        <f>VLOOKUP(B71,[1]Data!$B:$H,7,FALSE)</f>
        <v>-115.73888890000001</v>
      </c>
      <c r="K71" t="s">
        <v>23</v>
      </c>
      <c r="L71" t="s">
        <v>24</v>
      </c>
    </row>
    <row r="72" spans="1:14">
      <c r="A72" t="s">
        <v>113</v>
      </c>
      <c r="B72" t="s">
        <v>114</v>
      </c>
      <c r="C72" t="s">
        <v>18</v>
      </c>
      <c r="D72" t="s">
        <v>19</v>
      </c>
      <c r="E72">
        <v>0.7</v>
      </c>
      <c r="F72" t="s">
        <v>12</v>
      </c>
      <c r="G72" t="s">
        <v>14</v>
      </c>
      <c r="H72" t="s">
        <v>115</v>
      </c>
      <c r="K72" t="s">
        <v>116</v>
      </c>
      <c r="L72" t="s">
        <v>24</v>
      </c>
    </row>
    <row r="73" spans="1:14">
      <c r="B73" t="s">
        <v>290</v>
      </c>
      <c r="C73" t="s">
        <v>18</v>
      </c>
      <c r="D73" t="s">
        <v>62</v>
      </c>
      <c r="E73">
        <v>0.7</v>
      </c>
      <c r="F73" t="s">
        <v>286</v>
      </c>
      <c r="G73" t="s">
        <v>50</v>
      </c>
      <c r="H73" t="s">
        <v>291</v>
      </c>
      <c r="K73" t="s">
        <v>292</v>
      </c>
      <c r="L73" t="s">
        <v>24</v>
      </c>
    </row>
    <row r="74" spans="1:14">
      <c r="B74" t="s">
        <v>1124</v>
      </c>
      <c r="C74" t="s">
        <v>18</v>
      </c>
      <c r="D74" t="s">
        <v>19</v>
      </c>
      <c r="E74">
        <v>0.7</v>
      </c>
      <c r="F74" t="s">
        <v>1118</v>
      </c>
      <c r="G74" t="s">
        <v>27</v>
      </c>
      <c r="H74" t="s">
        <v>42</v>
      </c>
      <c r="K74" t="s">
        <v>1125</v>
      </c>
      <c r="L74" t="s">
        <v>17</v>
      </c>
    </row>
    <row r="75" spans="1:14">
      <c r="A75" t="s">
        <v>1261</v>
      </c>
      <c r="B75" t="s">
        <v>1262</v>
      </c>
      <c r="C75" t="s">
        <v>18</v>
      </c>
      <c r="D75" t="s">
        <v>167</v>
      </c>
      <c r="E75">
        <v>0.72499999999999998</v>
      </c>
      <c r="F75" t="s">
        <v>1137</v>
      </c>
      <c r="G75" t="s">
        <v>14</v>
      </c>
      <c r="H75" t="s">
        <v>15</v>
      </c>
      <c r="K75" t="s">
        <v>1166</v>
      </c>
      <c r="L75" t="s">
        <v>17</v>
      </c>
    </row>
    <row r="76" spans="1:14">
      <c r="A76" t="s">
        <v>1269</v>
      </c>
      <c r="B76" t="s">
        <v>1270</v>
      </c>
      <c r="C76" t="s">
        <v>18</v>
      </c>
      <c r="D76" t="s">
        <v>19</v>
      </c>
      <c r="E76">
        <v>0.72499999999999998</v>
      </c>
      <c r="F76" t="s">
        <v>1137</v>
      </c>
      <c r="G76" t="s">
        <v>14</v>
      </c>
      <c r="H76" t="s">
        <v>1271</v>
      </c>
      <c r="K76" t="s">
        <v>1142</v>
      </c>
      <c r="L76" t="s">
        <v>17</v>
      </c>
    </row>
    <row r="77" spans="1:14">
      <c r="A77" t="s">
        <v>145</v>
      </c>
      <c r="B77" t="s">
        <v>146</v>
      </c>
      <c r="C77" t="s">
        <v>18</v>
      </c>
      <c r="D77" t="s">
        <v>19</v>
      </c>
      <c r="E77">
        <v>0.745</v>
      </c>
      <c r="F77" t="s">
        <v>12</v>
      </c>
      <c r="G77" t="s">
        <v>14</v>
      </c>
      <c r="H77" t="s">
        <v>22</v>
      </c>
      <c r="K77" t="s">
        <v>23</v>
      </c>
      <c r="L77" t="s">
        <v>24</v>
      </c>
    </row>
    <row r="78" spans="1:14">
      <c r="A78" t="s">
        <v>1136</v>
      </c>
      <c r="B78" t="s">
        <v>1138</v>
      </c>
      <c r="C78" t="s">
        <v>18</v>
      </c>
      <c r="D78" t="s">
        <v>62</v>
      </c>
      <c r="E78">
        <v>0.745</v>
      </c>
      <c r="F78" t="s">
        <v>1137</v>
      </c>
      <c r="G78" t="s">
        <v>59</v>
      </c>
      <c r="H78" t="s">
        <v>60</v>
      </c>
      <c r="K78" t="s">
        <v>1139</v>
      </c>
      <c r="L78" t="s">
        <v>4</v>
      </c>
    </row>
    <row r="79" spans="1:14">
      <c r="A79" t="s">
        <v>1076</v>
      </c>
      <c r="B79" t="s">
        <v>1077</v>
      </c>
      <c r="C79" t="s">
        <v>18</v>
      </c>
      <c r="D79" t="s">
        <v>19</v>
      </c>
      <c r="E79">
        <v>0.75</v>
      </c>
      <c r="F79" t="s">
        <v>989</v>
      </c>
      <c r="G79" t="s">
        <v>32</v>
      </c>
      <c r="H79" t="s">
        <v>1078</v>
      </c>
      <c r="K79" t="s">
        <v>1079</v>
      </c>
      <c r="L79" t="s">
        <v>17</v>
      </c>
    </row>
    <row r="80" spans="1:14">
      <c r="A80" t="s">
        <v>1342</v>
      </c>
      <c r="B80" t="s">
        <v>1343</v>
      </c>
      <c r="C80" t="s">
        <v>18</v>
      </c>
      <c r="D80" t="s">
        <v>62</v>
      </c>
      <c r="E80">
        <v>0.75</v>
      </c>
      <c r="F80" t="s">
        <v>1292</v>
      </c>
      <c r="G80" t="s">
        <v>216</v>
      </c>
      <c r="H80" t="s">
        <v>1344</v>
      </c>
      <c r="K80" t="s">
        <v>1345</v>
      </c>
      <c r="L80" t="s">
        <v>24</v>
      </c>
      <c r="M80" t="str">
        <f>VLOOKUP(B80,[1]Data!$B:$K,10,FALSE)</f>
        <v>Rye Patch Dam</v>
      </c>
      <c r="N80" t="str">
        <f>VLOOKUP(B80,[1]Data!$B:$L,11,FALSE)</f>
        <v>Bureau of Reclamation</v>
      </c>
    </row>
    <row r="81" spans="1:14">
      <c r="A81" t="s">
        <v>483</v>
      </c>
      <c r="B81" t="s">
        <v>484</v>
      </c>
      <c r="C81" t="s">
        <v>18</v>
      </c>
      <c r="D81" t="s">
        <v>19</v>
      </c>
      <c r="E81">
        <v>0.77500000000000002</v>
      </c>
      <c r="F81" t="s">
        <v>317</v>
      </c>
      <c r="G81" t="s">
        <v>485</v>
      </c>
      <c r="H81" t="s">
        <v>486</v>
      </c>
      <c r="K81" t="s">
        <v>487</v>
      </c>
      <c r="L81" t="s">
        <v>17</v>
      </c>
    </row>
    <row r="82" spans="1:14">
      <c r="A82" t="s">
        <v>325</v>
      </c>
      <c r="B82" t="s">
        <v>326</v>
      </c>
      <c r="C82" t="s">
        <v>18</v>
      </c>
      <c r="D82" t="s">
        <v>19</v>
      </c>
      <c r="E82">
        <v>0.78</v>
      </c>
      <c r="F82" t="s">
        <v>317</v>
      </c>
      <c r="G82" t="s">
        <v>103</v>
      </c>
      <c r="H82" t="s">
        <v>327</v>
      </c>
      <c r="K82" t="s">
        <v>328</v>
      </c>
      <c r="L82" t="s">
        <v>24</v>
      </c>
    </row>
    <row r="83" spans="1:14">
      <c r="A83" t="s">
        <v>132</v>
      </c>
      <c r="B83" t="s">
        <v>133</v>
      </c>
      <c r="C83" t="s">
        <v>18</v>
      </c>
      <c r="D83" t="s">
        <v>19</v>
      </c>
      <c r="E83">
        <v>0.8</v>
      </c>
      <c r="F83" t="s">
        <v>12</v>
      </c>
      <c r="G83" t="s">
        <v>14</v>
      </c>
      <c r="H83" t="s">
        <v>73</v>
      </c>
      <c r="K83" t="s">
        <v>134</v>
      </c>
      <c r="L83" t="s">
        <v>24</v>
      </c>
    </row>
    <row r="84" spans="1:14">
      <c r="A84" t="s">
        <v>947</v>
      </c>
      <c r="B84" t="s">
        <v>948</v>
      </c>
      <c r="C84" t="s">
        <v>18</v>
      </c>
      <c r="D84" t="s">
        <v>62</v>
      </c>
      <c r="E84">
        <v>0.8</v>
      </c>
      <c r="F84" t="s">
        <v>317</v>
      </c>
      <c r="G84" t="s">
        <v>121</v>
      </c>
      <c r="H84" t="s">
        <v>949</v>
      </c>
      <c r="K84" t="s">
        <v>950</v>
      </c>
      <c r="L84" t="s">
        <v>17</v>
      </c>
    </row>
    <row r="85" spans="1:14">
      <c r="A85" t="s">
        <v>1248</v>
      </c>
      <c r="B85" t="s">
        <v>1249</v>
      </c>
      <c r="C85" t="s">
        <v>18</v>
      </c>
      <c r="D85" t="s">
        <v>19</v>
      </c>
      <c r="E85">
        <v>0.8</v>
      </c>
      <c r="F85" t="s">
        <v>1137</v>
      </c>
      <c r="G85" t="s">
        <v>14</v>
      </c>
      <c r="H85" t="s">
        <v>1250</v>
      </c>
      <c r="K85" t="s">
        <v>1251</v>
      </c>
      <c r="L85" t="s">
        <v>17</v>
      </c>
    </row>
    <row r="86" spans="1:14">
      <c r="A86" t="s">
        <v>780</v>
      </c>
      <c r="B86" t="s">
        <v>781</v>
      </c>
      <c r="C86" t="s">
        <v>18</v>
      </c>
      <c r="D86" t="s">
        <v>62</v>
      </c>
      <c r="E86">
        <v>0.82499999999999996</v>
      </c>
      <c r="F86" t="s">
        <v>317</v>
      </c>
      <c r="G86" t="s">
        <v>498</v>
      </c>
      <c r="H86" t="s">
        <v>126</v>
      </c>
      <c r="K86" t="s">
        <v>782</v>
      </c>
      <c r="L86" t="s">
        <v>82</v>
      </c>
    </row>
    <row r="87" spans="1:14">
      <c r="A87" t="s">
        <v>71</v>
      </c>
      <c r="B87" t="s">
        <v>72</v>
      </c>
      <c r="C87" t="s">
        <v>18</v>
      </c>
      <c r="D87" t="s">
        <v>19</v>
      </c>
      <c r="E87">
        <v>0.86499999999999999</v>
      </c>
      <c r="F87" t="s">
        <v>12</v>
      </c>
      <c r="G87" t="s">
        <v>14</v>
      </c>
      <c r="H87" t="s">
        <v>73</v>
      </c>
      <c r="K87" t="s">
        <v>74</v>
      </c>
      <c r="L87" t="s">
        <v>24</v>
      </c>
    </row>
    <row r="88" spans="1:14">
      <c r="A88" t="s">
        <v>48</v>
      </c>
      <c r="B88" t="s">
        <v>49</v>
      </c>
      <c r="C88" t="s">
        <v>18</v>
      </c>
      <c r="D88" t="s">
        <v>19</v>
      </c>
      <c r="E88">
        <v>0.875</v>
      </c>
      <c r="F88" t="s">
        <v>12</v>
      </c>
      <c r="G88" t="s">
        <v>50</v>
      </c>
      <c r="H88" t="s">
        <v>51</v>
      </c>
      <c r="K88" t="s">
        <v>52</v>
      </c>
      <c r="L88" t="s">
        <v>24</v>
      </c>
    </row>
    <row r="89" spans="1:14">
      <c r="A89" t="s">
        <v>1330</v>
      </c>
      <c r="B89" t="s">
        <v>1331</v>
      </c>
      <c r="C89" t="s">
        <v>18</v>
      </c>
      <c r="D89" t="s">
        <v>62</v>
      </c>
      <c r="E89">
        <v>0.875</v>
      </c>
      <c r="F89" t="s">
        <v>1292</v>
      </c>
      <c r="G89" t="s">
        <v>520</v>
      </c>
      <c r="H89" t="s">
        <v>499</v>
      </c>
      <c r="K89" t="s">
        <v>1332</v>
      </c>
      <c r="L89" t="s">
        <v>17</v>
      </c>
      <c r="M89" t="str">
        <f>VLOOKUP(B89,[1]Data!$B:$K,10,FALSE)</f>
        <v>Cargill Falls Dam</v>
      </c>
      <c r="N89" t="str">
        <f>VLOOKUP(B89,[1]Data!$B:$L,11,FALSE)</f>
        <v>Historic Cargill Falls Mills, LLC (Greg Renshaw)</v>
      </c>
    </row>
    <row r="90" spans="1:14">
      <c r="A90" t="s">
        <v>40</v>
      </c>
      <c r="B90" t="s">
        <v>41</v>
      </c>
      <c r="C90" t="s">
        <v>18</v>
      </c>
      <c r="D90" t="s">
        <v>19</v>
      </c>
      <c r="E90">
        <v>0.89</v>
      </c>
      <c r="F90" t="s">
        <v>12</v>
      </c>
      <c r="G90" t="s">
        <v>27</v>
      </c>
      <c r="H90" t="s">
        <v>42</v>
      </c>
      <c r="K90" t="s">
        <v>43</v>
      </c>
      <c r="L90" t="s">
        <v>17</v>
      </c>
    </row>
    <row r="91" spans="1:14">
      <c r="B91" t="s">
        <v>1135</v>
      </c>
      <c r="C91" t="s">
        <v>18</v>
      </c>
      <c r="D91" t="s">
        <v>19</v>
      </c>
      <c r="E91">
        <v>0.9</v>
      </c>
      <c r="F91" t="s">
        <v>1118</v>
      </c>
      <c r="G91" t="s">
        <v>27</v>
      </c>
      <c r="H91" t="s">
        <v>42</v>
      </c>
      <c r="K91" t="s">
        <v>1125</v>
      </c>
      <c r="L91" t="s">
        <v>17</v>
      </c>
    </row>
    <row r="92" spans="1:14">
      <c r="A92" t="s">
        <v>1218</v>
      </c>
      <c r="B92" t="s">
        <v>1219</v>
      </c>
      <c r="C92" t="s">
        <v>18</v>
      </c>
      <c r="D92" t="s">
        <v>62</v>
      </c>
      <c r="E92">
        <v>0.9</v>
      </c>
      <c r="F92" t="s">
        <v>1137</v>
      </c>
      <c r="G92" t="s">
        <v>195</v>
      </c>
      <c r="H92" t="s">
        <v>1220</v>
      </c>
      <c r="K92" t="s">
        <v>1221</v>
      </c>
      <c r="L92" t="s">
        <v>17</v>
      </c>
    </row>
    <row r="93" spans="1:14">
      <c r="A93" t="s">
        <v>1336</v>
      </c>
      <c r="B93" t="s">
        <v>1337</v>
      </c>
      <c r="C93" t="s">
        <v>18</v>
      </c>
      <c r="D93" t="s">
        <v>62</v>
      </c>
      <c r="E93">
        <v>0.92400000000000004</v>
      </c>
      <c r="F93" t="s">
        <v>1292</v>
      </c>
      <c r="G93" t="s">
        <v>498</v>
      </c>
      <c r="H93" t="s">
        <v>499</v>
      </c>
      <c r="K93" t="s">
        <v>1338</v>
      </c>
      <c r="L93" t="s">
        <v>17</v>
      </c>
      <c r="M93" t="str">
        <f>VLOOKUP(B93,[1]Data!$B:$K,10,FALSE)</f>
        <v>Townshend Dam</v>
      </c>
      <c r="N93" t="str">
        <f>VLOOKUP(B93,[1]Data!$B:$L,11,FALSE)</f>
        <v>CENAE</v>
      </c>
    </row>
    <row r="94" spans="1:14">
      <c r="A94" t="s">
        <v>101</v>
      </c>
      <c r="B94" t="s">
        <v>102</v>
      </c>
      <c r="C94" t="s">
        <v>18</v>
      </c>
      <c r="D94" t="s">
        <v>19</v>
      </c>
      <c r="E94">
        <v>0.95</v>
      </c>
      <c r="F94" t="s">
        <v>12</v>
      </c>
      <c r="G94" t="s">
        <v>103</v>
      </c>
      <c r="H94" t="s">
        <v>104</v>
      </c>
      <c r="I94">
        <f>VLOOKUP(B94,[1]Data!$B:$G,6,FALSE)</f>
        <v>41.139235999999997</v>
      </c>
      <c r="J94">
        <f>VLOOKUP(B94,[1]Data!$B:$H,7,FALSE)</f>
        <v>-104.94405999999999</v>
      </c>
      <c r="K94" t="s">
        <v>105</v>
      </c>
      <c r="L94" t="s">
        <v>82</v>
      </c>
    </row>
    <row r="95" spans="1:14">
      <c r="A95" t="s">
        <v>925</v>
      </c>
      <c r="B95" t="s">
        <v>926</v>
      </c>
      <c r="C95" t="s">
        <v>18</v>
      </c>
      <c r="D95" t="s">
        <v>62</v>
      </c>
      <c r="E95">
        <v>0.95</v>
      </c>
      <c r="F95" t="s">
        <v>317</v>
      </c>
      <c r="G95" t="s">
        <v>528</v>
      </c>
      <c r="H95" t="s">
        <v>927</v>
      </c>
      <c r="K95" t="s">
        <v>928</v>
      </c>
      <c r="L95" t="s">
        <v>17</v>
      </c>
    </row>
    <row r="96" spans="1:14">
      <c r="B96" t="s">
        <v>308</v>
      </c>
      <c r="C96" t="s">
        <v>18</v>
      </c>
      <c r="D96" t="s">
        <v>19</v>
      </c>
      <c r="E96">
        <v>0.98699999999999999</v>
      </c>
      <c r="F96" t="s">
        <v>293</v>
      </c>
      <c r="G96" t="s">
        <v>50</v>
      </c>
      <c r="H96" t="s">
        <v>288</v>
      </c>
      <c r="K96" t="s">
        <v>309</v>
      </c>
      <c r="L96" t="s">
        <v>24</v>
      </c>
    </row>
    <row r="97" spans="1:14">
      <c r="A97" t="s">
        <v>707</v>
      </c>
      <c r="B97" t="s">
        <v>708</v>
      </c>
      <c r="C97" t="s">
        <v>18</v>
      </c>
      <c r="D97" t="s">
        <v>62</v>
      </c>
      <c r="E97">
        <v>1</v>
      </c>
      <c r="F97" t="s">
        <v>317</v>
      </c>
      <c r="G97" t="s">
        <v>195</v>
      </c>
      <c r="H97" t="s">
        <v>709</v>
      </c>
      <c r="K97" t="s">
        <v>349</v>
      </c>
      <c r="L97" t="s">
        <v>17</v>
      </c>
    </row>
    <row r="98" spans="1:14">
      <c r="A98" t="s">
        <v>749</v>
      </c>
      <c r="B98" t="s">
        <v>750</v>
      </c>
      <c r="C98" t="s">
        <v>18</v>
      </c>
      <c r="D98" t="s">
        <v>167</v>
      </c>
      <c r="E98">
        <v>1</v>
      </c>
      <c r="F98" t="s">
        <v>317</v>
      </c>
      <c r="G98" t="s">
        <v>200</v>
      </c>
      <c r="H98" t="s">
        <v>751</v>
      </c>
      <c r="K98" t="s">
        <v>752</v>
      </c>
      <c r="L98" t="s">
        <v>24</v>
      </c>
    </row>
    <row r="99" spans="1:14">
      <c r="B99" t="s">
        <v>1126</v>
      </c>
      <c r="C99" t="s">
        <v>18</v>
      </c>
      <c r="D99" t="s">
        <v>19</v>
      </c>
      <c r="E99">
        <v>1</v>
      </c>
      <c r="F99" t="s">
        <v>1118</v>
      </c>
      <c r="G99" t="s">
        <v>27</v>
      </c>
      <c r="H99" t="s">
        <v>42</v>
      </c>
      <c r="K99" t="s">
        <v>1125</v>
      </c>
      <c r="L99" t="s">
        <v>17</v>
      </c>
    </row>
    <row r="100" spans="1:14">
      <c r="A100" t="s">
        <v>139</v>
      </c>
      <c r="B100" t="s">
        <v>140</v>
      </c>
      <c r="C100" t="s">
        <v>18</v>
      </c>
      <c r="D100" t="s">
        <v>19</v>
      </c>
      <c r="E100">
        <v>1.0449999999999999</v>
      </c>
      <c r="F100" t="s">
        <v>12</v>
      </c>
      <c r="G100" t="s">
        <v>14</v>
      </c>
      <c r="H100" t="s">
        <v>22</v>
      </c>
      <c r="I100">
        <f>VLOOKUP(B100,[1]Data!$B:$G,6,FALSE)</f>
        <v>32.653388890000002</v>
      </c>
      <c r="J100">
        <f>VLOOKUP(B100,[1]Data!$B:$H,7,FALSE)</f>
        <v>-115.6622778</v>
      </c>
      <c r="K100" t="s">
        <v>23</v>
      </c>
      <c r="L100" t="s">
        <v>24</v>
      </c>
    </row>
    <row r="101" spans="1:14">
      <c r="A101" t="s">
        <v>382</v>
      </c>
      <c r="B101" t="s">
        <v>383</v>
      </c>
      <c r="C101" t="s">
        <v>18</v>
      </c>
      <c r="D101" t="s">
        <v>62</v>
      </c>
      <c r="E101">
        <v>1.1000000000000001</v>
      </c>
      <c r="F101" t="s">
        <v>317</v>
      </c>
      <c r="G101" t="s">
        <v>190</v>
      </c>
      <c r="H101" t="s">
        <v>384</v>
      </c>
      <c r="K101" t="s">
        <v>385</v>
      </c>
      <c r="L101" t="s">
        <v>17</v>
      </c>
      <c r="M101" t="str">
        <f>VLOOKUP(B101,[1]Data!$B:$K,10,FALSE)</f>
        <v>Berlin Dam</v>
      </c>
      <c r="N101" t="str">
        <f>VLOOKUP(B101,[1]Data!$B:$L,11,FALSE)</f>
        <v>CELRP</v>
      </c>
    </row>
    <row r="102" spans="1:14">
      <c r="A102" t="s">
        <v>1252</v>
      </c>
      <c r="B102" t="s">
        <v>1253</v>
      </c>
      <c r="C102" t="s">
        <v>18</v>
      </c>
      <c r="D102" t="s">
        <v>19</v>
      </c>
      <c r="E102">
        <v>1.1000000000000001</v>
      </c>
      <c r="F102" t="s">
        <v>1137</v>
      </c>
      <c r="G102" t="s">
        <v>671</v>
      </c>
      <c r="H102" t="s">
        <v>1254</v>
      </c>
      <c r="K102" t="s">
        <v>1255</v>
      </c>
      <c r="L102" t="s">
        <v>24</v>
      </c>
    </row>
    <row r="103" spans="1:14">
      <c r="A103" t="s">
        <v>984</v>
      </c>
      <c r="B103" t="s">
        <v>986</v>
      </c>
      <c r="C103" t="s">
        <v>18</v>
      </c>
      <c r="D103" t="s">
        <v>62</v>
      </c>
      <c r="E103">
        <v>1.2</v>
      </c>
      <c r="F103" t="s">
        <v>985</v>
      </c>
      <c r="G103" t="s">
        <v>121</v>
      </c>
      <c r="H103" t="s">
        <v>122</v>
      </c>
      <c r="K103" t="s">
        <v>987</v>
      </c>
      <c r="L103" t="s">
        <v>17</v>
      </c>
    </row>
    <row r="104" spans="1:14">
      <c r="A104" t="s">
        <v>1140</v>
      </c>
      <c r="B104" t="s">
        <v>1141</v>
      </c>
      <c r="C104" t="s">
        <v>18</v>
      </c>
      <c r="D104" t="s">
        <v>19</v>
      </c>
      <c r="E104">
        <v>1.2</v>
      </c>
      <c r="F104" t="s">
        <v>1137</v>
      </c>
      <c r="G104" t="s">
        <v>14</v>
      </c>
      <c r="H104" t="s">
        <v>15</v>
      </c>
      <c r="K104" t="s">
        <v>1142</v>
      </c>
      <c r="L104" t="s">
        <v>17</v>
      </c>
    </row>
    <row r="105" spans="1:14">
      <c r="A105" t="s">
        <v>1227</v>
      </c>
      <c r="B105" t="s">
        <v>1141</v>
      </c>
      <c r="C105" t="s">
        <v>18</v>
      </c>
      <c r="D105" t="s">
        <v>167</v>
      </c>
      <c r="E105">
        <v>1.2</v>
      </c>
      <c r="F105" t="s">
        <v>1137</v>
      </c>
      <c r="G105" t="s">
        <v>14</v>
      </c>
      <c r="H105" t="s">
        <v>15</v>
      </c>
      <c r="K105" t="s">
        <v>1166</v>
      </c>
      <c r="L105" t="s">
        <v>17</v>
      </c>
    </row>
    <row r="106" spans="1:14">
      <c r="A106" t="s">
        <v>1256</v>
      </c>
      <c r="B106" t="s">
        <v>1141</v>
      </c>
      <c r="C106" t="s">
        <v>18</v>
      </c>
      <c r="D106" t="s">
        <v>19</v>
      </c>
      <c r="E106">
        <v>1.2</v>
      </c>
      <c r="F106" t="s">
        <v>1137</v>
      </c>
      <c r="G106" t="s">
        <v>14</v>
      </c>
      <c r="H106" t="s">
        <v>15</v>
      </c>
      <c r="K106" t="s">
        <v>1257</v>
      </c>
      <c r="L106" t="s">
        <v>17</v>
      </c>
    </row>
    <row r="107" spans="1:14">
      <c r="A107" t="s">
        <v>1339</v>
      </c>
      <c r="B107" t="s">
        <v>1340</v>
      </c>
      <c r="C107" t="s">
        <v>18</v>
      </c>
      <c r="D107" t="s">
        <v>19</v>
      </c>
      <c r="E107">
        <v>1.22</v>
      </c>
      <c r="F107" t="s">
        <v>1292</v>
      </c>
      <c r="G107" t="s">
        <v>32</v>
      </c>
      <c r="H107" t="s">
        <v>281</v>
      </c>
      <c r="K107" t="s">
        <v>1341</v>
      </c>
      <c r="L107" t="s">
        <v>17</v>
      </c>
    </row>
    <row r="108" spans="1:14">
      <c r="A108" t="s">
        <v>279</v>
      </c>
      <c r="B108" t="s">
        <v>280</v>
      </c>
      <c r="C108" t="s">
        <v>18</v>
      </c>
      <c r="D108" t="s">
        <v>167</v>
      </c>
      <c r="E108">
        <v>1.23</v>
      </c>
      <c r="F108" t="s">
        <v>157</v>
      </c>
      <c r="G108" t="s">
        <v>32</v>
      </c>
      <c r="H108" t="s">
        <v>281</v>
      </c>
      <c r="K108" t="s">
        <v>282</v>
      </c>
      <c r="L108" t="s">
        <v>17</v>
      </c>
    </row>
    <row r="109" spans="1:14">
      <c r="A109" t="s">
        <v>698</v>
      </c>
      <c r="B109" t="s">
        <v>699</v>
      </c>
      <c r="C109" t="s">
        <v>18</v>
      </c>
      <c r="D109" t="s">
        <v>62</v>
      </c>
      <c r="E109">
        <v>1.3</v>
      </c>
      <c r="F109" t="s">
        <v>317</v>
      </c>
      <c r="G109" t="s">
        <v>216</v>
      </c>
      <c r="H109" t="s">
        <v>700</v>
      </c>
      <c r="K109" t="s">
        <v>701</v>
      </c>
      <c r="L109" t="s">
        <v>17</v>
      </c>
    </row>
    <row r="110" spans="1:14">
      <c r="A110" t="s">
        <v>1258</v>
      </c>
      <c r="B110" t="s">
        <v>1259</v>
      </c>
      <c r="C110" t="s">
        <v>18</v>
      </c>
      <c r="D110" t="s">
        <v>62</v>
      </c>
      <c r="E110">
        <v>1.4</v>
      </c>
      <c r="F110" t="s">
        <v>1137</v>
      </c>
      <c r="G110" t="s">
        <v>14</v>
      </c>
      <c r="H110" t="s">
        <v>46</v>
      </c>
      <c r="K110" t="s">
        <v>1260</v>
      </c>
      <c r="L110" t="s">
        <v>24</v>
      </c>
      <c r="M110" t="str">
        <f>VLOOKUP(B110,[1]Data!$B:$K,10,FALSE)</f>
        <v>Boca Dam</v>
      </c>
      <c r="N110" t="str">
        <f>VLOOKUP(B110,[1]Data!$B:$L,11,FALSE)</f>
        <v>Bureau of Reclamation</v>
      </c>
    </row>
    <row r="111" spans="1:14">
      <c r="A111" t="s">
        <v>1285</v>
      </c>
      <c r="B111" t="s">
        <v>1286</v>
      </c>
      <c r="C111" t="s">
        <v>18</v>
      </c>
      <c r="D111" t="s">
        <v>19</v>
      </c>
      <c r="E111">
        <v>1.4</v>
      </c>
      <c r="F111" t="s">
        <v>1137</v>
      </c>
      <c r="G111" t="s">
        <v>32</v>
      </c>
      <c r="H111" t="s">
        <v>1078</v>
      </c>
      <c r="K111" t="s">
        <v>1287</v>
      </c>
      <c r="L111" t="s">
        <v>17</v>
      </c>
    </row>
    <row r="112" spans="1:14">
      <c r="A112" t="s">
        <v>44</v>
      </c>
      <c r="B112" t="s">
        <v>45</v>
      </c>
      <c r="C112" t="s">
        <v>18</v>
      </c>
      <c r="D112" t="s">
        <v>19</v>
      </c>
      <c r="E112">
        <v>1.44</v>
      </c>
      <c r="F112" t="s">
        <v>12</v>
      </c>
      <c r="G112" t="s">
        <v>14</v>
      </c>
      <c r="H112" t="s">
        <v>46</v>
      </c>
      <c r="I112">
        <f>VLOOKUP(B112,[1]Data!$B:$G,6,FALSE)</f>
        <v>39.224211109999999</v>
      </c>
      <c r="J112">
        <f>VLOOKUP(B112,[1]Data!$B:$H,7,FALSE)</f>
        <v>-120.9906194</v>
      </c>
      <c r="K112" t="s">
        <v>47</v>
      </c>
      <c r="L112" t="s">
        <v>24</v>
      </c>
    </row>
    <row r="113" spans="1:14">
      <c r="A113" t="s">
        <v>449</v>
      </c>
      <c r="B113" t="s">
        <v>450</v>
      </c>
      <c r="C113" t="s">
        <v>18</v>
      </c>
      <c r="D113" t="s">
        <v>62</v>
      </c>
      <c r="E113">
        <v>1.4870000000000001</v>
      </c>
      <c r="F113" t="s">
        <v>317</v>
      </c>
      <c r="G113" t="s">
        <v>195</v>
      </c>
      <c r="H113" t="s">
        <v>126</v>
      </c>
      <c r="K113" t="s">
        <v>349</v>
      </c>
      <c r="L113" t="s">
        <v>17</v>
      </c>
    </row>
    <row r="114" spans="1:14">
      <c r="A114" t="s">
        <v>586</v>
      </c>
      <c r="B114" t="s">
        <v>587</v>
      </c>
      <c r="C114" t="s">
        <v>18</v>
      </c>
      <c r="D114" t="s">
        <v>62</v>
      </c>
      <c r="E114">
        <v>1.5</v>
      </c>
      <c r="F114" t="s">
        <v>317</v>
      </c>
      <c r="G114" t="s">
        <v>206</v>
      </c>
      <c r="H114" t="s">
        <v>588</v>
      </c>
      <c r="K114" t="s">
        <v>589</v>
      </c>
      <c r="L114" t="s">
        <v>17</v>
      </c>
    </row>
    <row r="115" spans="1:14">
      <c r="A115" t="s">
        <v>643</v>
      </c>
      <c r="B115" t="s">
        <v>644</v>
      </c>
      <c r="C115" t="s">
        <v>18</v>
      </c>
      <c r="D115" t="s">
        <v>62</v>
      </c>
      <c r="E115">
        <v>1.5</v>
      </c>
      <c r="F115" t="s">
        <v>317</v>
      </c>
      <c r="G115" t="s">
        <v>180</v>
      </c>
      <c r="H115" t="s">
        <v>645</v>
      </c>
      <c r="K115" t="s">
        <v>646</v>
      </c>
      <c r="L115" t="s">
        <v>17</v>
      </c>
    </row>
    <row r="116" spans="1:14">
      <c r="A116" t="s">
        <v>665</v>
      </c>
      <c r="B116" t="s">
        <v>666</v>
      </c>
      <c r="C116" t="s">
        <v>18</v>
      </c>
      <c r="D116" t="s">
        <v>62</v>
      </c>
      <c r="E116">
        <v>1.5</v>
      </c>
      <c r="F116" t="s">
        <v>317</v>
      </c>
      <c r="G116" t="s">
        <v>206</v>
      </c>
      <c r="H116" t="s">
        <v>667</v>
      </c>
      <c r="K116" t="s">
        <v>668</v>
      </c>
      <c r="L116" t="s">
        <v>17</v>
      </c>
    </row>
    <row r="117" spans="1:14">
      <c r="A117" t="s">
        <v>804</v>
      </c>
      <c r="B117" t="s">
        <v>805</v>
      </c>
      <c r="C117" t="s">
        <v>18</v>
      </c>
      <c r="D117" t="s">
        <v>62</v>
      </c>
      <c r="E117">
        <v>1.5</v>
      </c>
      <c r="F117" t="s">
        <v>317</v>
      </c>
      <c r="G117" t="s">
        <v>50</v>
      </c>
      <c r="H117" t="s">
        <v>806</v>
      </c>
      <c r="K117" t="s">
        <v>673</v>
      </c>
      <c r="L117" t="s">
        <v>17</v>
      </c>
      <c r="M117" t="str">
        <f>VLOOKUP(B117,[1]Data!$B:$K,10,FALSE)</f>
        <v>Button Rock Dam</v>
      </c>
      <c r="N117" t="str">
        <f>VLOOKUP(B117,[1]Data!$B:$L,11,FALSE)</f>
        <v>City of Longmont</v>
      </c>
    </row>
    <row r="118" spans="1:14">
      <c r="A118" t="s">
        <v>905</v>
      </c>
      <c r="B118" t="s">
        <v>906</v>
      </c>
      <c r="C118" t="s">
        <v>18</v>
      </c>
      <c r="D118" t="s">
        <v>62</v>
      </c>
      <c r="E118">
        <v>1.5</v>
      </c>
      <c r="F118" t="s">
        <v>317</v>
      </c>
      <c r="G118" t="s">
        <v>422</v>
      </c>
      <c r="H118" t="s">
        <v>907</v>
      </c>
      <c r="K118" t="s">
        <v>908</v>
      </c>
      <c r="L118" t="s">
        <v>88</v>
      </c>
      <c r="N118" t="str">
        <f>VLOOKUP(B118,[1]Data!$B:$L,11,FALSE)</f>
        <v>Grand Traverse County</v>
      </c>
    </row>
    <row r="119" spans="1:14">
      <c r="A119" t="s">
        <v>1144</v>
      </c>
      <c r="B119" t="s">
        <v>1145</v>
      </c>
      <c r="C119" t="s">
        <v>18</v>
      </c>
      <c r="D119" t="s">
        <v>19</v>
      </c>
      <c r="E119">
        <v>1.5</v>
      </c>
      <c r="F119" t="s">
        <v>1137</v>
      </c>
      <c r="G119" t="s">
        <v>14</v>
      </c>
      <c r="H119" t="s">
        <v>15</v>
      </c>
      <c r="K119" t="s">
        <v>1146</v>
      </c>
      <c r="L119" t="s">
        <v>17</v>
      </c>
    </row>
    <row r="120" spans="1:14">
      <c r="A120" t="s">
        <v>1189</v>
      </c>
      <c r="B120" t="s">
        <v>1190</v>
      </c>
      <c r="C120" t="s">
        <v>18</v>
      </c>
      <c r="D120" t="s">
        <v>62</v>
      </c>
      <c r="E120">
        <v>1.5</v>
      </c>
      <c r="F120" t="s">
        <v>1137</v>
      </c>
      <c r="G120" t="s">
        <v>195</v>
      </c>
      <c r="H120" t="s">
        <v>1191</v>
      </c>
      <c r="K120" t="s">
        <v>1192</v>
      </c>
      <c r="L120" t="s">
        <v>17</v>
      </c>
      <c r="M120" t="str">
        <f>VLOOKUP(B120,[1]Data!$B:$K,10,FALSE)</f>
        <v>Diamond Mills Paper Company Dam</v>
      </c>
      <c r="N120" t="str">
        <f>VLOOKUP(B120,[1]Data!$B:$L,11,FALSE)</f>
        <v>March Gallagher, Esq.</v>
      </c>
    </row>
    <row r="121" spans="1:14">
      <c r="A121" t="s">
        <v>378</v>
      </c>
      <c r="B121" t="s">
        <v>379</v>
      </c>
      <c r="C121" t="s">
        <v>18</v>
      </c>
      <c r="D121" t="s">
        <v>19</v>
      </c>
      <c r="E121">
        <v>1.6</v>
      </c>
      <c r="F121" t="s">
        <v>317</v>
      </c>
      <c r="G121" t="s">
        <v>164</v>
      </c>
      <c r="H121" t="s">
        <v>380</v>
      </c>
      <c r="K121" t="s">
        <v>381</v>
      </c>
      <c r="L121" t="s">
        <v>24</v>
      </c>
    </row>
    <row r="122" spans="1:14">
      <c r="A122" t="s">
        <v>475</v>
      </c>
      <c r="B122" t="s">
        <v>476</v>
      </c>
      <c r="C122" t="s">
        <v>18</v>
      </c>
      <c r="D122" t="s">
        <v>167</v>
      </c>
      <c r="E122">
        <v>1.6</v>
      </c>
      <c r="F122" t="s">
        <v>317</v>
      </c>
      <c r="G122" t="s">
        <v>200</v>
      </c>
      <c r="H122" t="s">
        <v>477</v>
      </c>
      <c r="K122" t="s">
        <v>478</v>
      </c>
      <c r="L122" t="s">
        <v>17</v>
      </c>
    </row>
    <row r="123" spans="1:14">
      <c r="A123" t="s">
        <v>730</v>
      </c>
      <c r="B123" t="s">
        <v>731</v>
      </c>
      <c r="C123" t="s">
        <v>18</v>
      </c>
      <c r="D123" t="s">
        <v>62</v>
      </c>
      <c r="E123">
        <v>1.6</v>
      </c>
      <c r="F123" t="s">
        <v>317</v>
      </c>
      <c r="G123" t="s">
        <v>732</v>
      </c>
      <c r="H123" t="s">
        <v>733</v>
      </c>
      <c r="K123" t="s">
        <v>734</v>
      </c>
      <c r="L123" t="s">
        <v>82</v>
      </c>
      <c r="M123" t="str">
        <f>VLOOKUP(B123,[1]Data!$B:$K,10,FALSE)</f>
        <v>Blalock Dam</v>
      </c>
      <c r="N123" t="str">
        <f>VLOOKUP(B123,[1]Data!$B:$L,11,FALSE)</f>
        <v>Commission of Public Works of the City of Spartanburg</v>
      </c>
    </row>
    <row r="124" spans="1:14">
      <c r="A124" t="s">
        <v>479</v>
      </c>
      <c r="B124" t="s">
        <v>480</v>
      </c>
      <c r="C124" t="s">
        <v>18</v>
      </c>
      <c r="D124" t="s">
        <v>167</v>
      </c>
      <c r="E124">
        <v>1.7</v>
      </c>
      <c r="F124" t="s">
        <v>317</v>
      </c>
      <c r="G124" t="s">
        <v>200</v>
      </c>
      <c r="H124" t="s">
        <v>481</v>
      </c>
      <c r="K124" t="s">
        <v>482</v>
      </c>
      <c r="L124" t="s">
        <v>17</v>
      </c>
    </row>
    <row r="125" spans="1:14">
      <c r="A125" t="s">
        <v>490</v>
      </c>
      <c r="B125" t="s">
        <v>491</v>
      </c>
      <c r="C125" t="s">
        <v>18</v>
      </c>
      <c r="D125" t="s">
        <v>19</v>
      </c>
      <c r="E125">
        <v>1.7</v>
      </c>
      <c r="F125" t="s">
        <v>317</v>
      </c>
      <c r="G125" t="s">
        <v>164</v>
      </c>
      <c r="H125" t="s">
        <v>126</v>
      </c>
      <c r="K125" t="s">
        <v>381</v>
      </c>
      <c r="L125" t="s">
        <v>24</v>
      </c>
    </row>
    <row r="126" spans="1:14">
      <c r="A126" t="s">
        <v>820</v>
      </c>
      <c r="B126" t="s">
        <v>821</v>
      </c>
      <c r="C126" t="s">
        <v>18</v>
      </c>
      <c r="D126" t="s">
        <v>62</v>
      </c>
      <c r="E126">
        <v>1.7</v>
      </c>
      <c r="F126" t="s">
        <v>317</v>
      </c>
      <c r="G126" t="s">
        <v>14</v>
      </c>
      <c r="H126" t="s">
        <v>822</v>
      </c>
      <c r="K126" t="s">
        <v>823</v>
      </c>
      <c r="L126" t="s">
        <v>17</v>
      </c>
    </row>
    <row r="127" spans="1:14">
      <c r="A127" t="s">
        <v>1275</v>
      </c>
      <c r="B127" t="s">
        <v>1276</v>
      </c>
      <c r="C127" t="s">
        <v>18</v>
      </c>
      <c r="D127" t="s">
        <v>62</v>
      </c>
      <c r="E127">
        <v>1.7</v>
      </c>
      <c r="F127" t="s">
        <v>1137</v>
      </c>
      <c r="G127" t="s">
        <v>206</v>
      </c>
      <c r="H127" t="s">
        <v>1277</v>
      </c>
      <c r="K127" t="s">
        <v>1278</v>
      </c>
      <c r="L127" t="s">
        <v>17</v>
      </c>
    </row>
    <row r="128" spans="1:14">
      <c r="A128" t="s">
        <v>488</v>
      </c>
      <c r="B128" t="s">
        <v>489</v>
      </c>
      <c r="C128" t="s">
        <v>18</v>
      </c>
      <c r="D128" t="s">
        <v>19</v>
      </c>
      <c r="E128">
        <v>1.75</v>
      </c>
      <c r="F128" t="s">
        <v>317</v>
      </c>
      <c r="G128" t="s">
        <v>164</v>
      </c>
      <c r="H128" t="s">
        <v>380</v>
      </c>
      <c r="K128" t="s">
        <v>381</v>
      </c>
      <c r="L128" t="s">
        <v>24</v>
      </c>
    </row>
    <row r="129" spans="1:14">
      <c r="A129" t="s">
        <v>766</v>
      </c>
      <c r="B129" t="s">
        <v>767</v>
      </c>
      <c r="C129" t="s">
        <v>18</v>
      </c>
      <c r="D129" t="s">
        <v>62</v>
      </c>
      <c r="E129">
        <v>1.992</v>
      </c>
      <c r="F129" t="s">
        <v>317</v>
      </c>
      <c r="G129" t="s">
        <v>195</v>
      </c>
      <c r="H129" t="s">
        <v>768</v>
      </c>
      <c r="K129" t="s">
        <v>769</v>
      </c>
      <c r="L129" t="s">
        <v>17</v>
      </c>
      <c r="M129" t="str">
        <f>VLOOKUP(B129,[1]Data!$B:$K,10,FALSE)</f>
        <v>Rock Bottom Dam</v>
      </c>
      <c r="N129" t="str">
        <f>VLOOKUP(B129,[1]Data!$B:$L,11,FALSE)</f>
        <v>City of Binghamton</v>
      </c>
    </row>
    <row r="130" spans="1:14">
      <c r="A130" t="s">
        <v>350</v>
      </c>
      <c r="B130" t="s">
        <v>351</v>
      </c>
      <c r="C130" t="s">
        <v>18</v>
      </c>
      <c r="D130" t="s">
        <v>19</v>
      </c>
      <c r="E130">
        <v>2</v>
      </c>
      <c r="F130" t="s">
        <v>317</v>
      </c>
      <c r="G130" t="s">
        <v>14</v>
      </c>
      <c r="H130" t="s">
        <v>352</v>
      </c>
      <c r="K130" t="s">
        <v>353</v>
      </c>
      <c r="L130" t="s">
        <v>17</v>
      </c>
    </row>
    <row r="131" spans="1:14">
      <c r="A131" t="s">
        <v>433</v>
      </c>
      <c r="B131" t="s">
        <v>434</v>
      </c>
      <c r="C131" t="s">
        <v>18</v>
      </c>
      <c r="D131" t="s">
        <v>62</v>
      </c>
      <c r="E131">
        <v>2</v>
      </c>
      <c r="F131" t="s">
        <v>317</v>
      </c>
      <c r="G131" t="s">
        <v>170</v>
      </c>
      <c r="H131" t="s">
        <v>435</v>
      </c>
      <c r="K131" t="s">
        <v>436</v>
      </c>
      <c r="L131" t="s">
        <v>17</v>
      </c>
    </row>
    <row r="132" spans="1:14">
      <c r="A132" t="s">
        <v>516</v>
      </c>
      <c r="B132" t="s">
        <v>517</v>
      </c>
      <c r="C132" t="s">
        <v>18</v>
      </c>
      <c r="D132" t="s">
        <v>62</v>
      </c>
      <c r="E132">
        <v>2</v>
      </c>
      <c r="F132" t="s">
        <v>317</v>
      </c>
      <c r="G132" t="s">
        <v>37</v>
      </c>
      <c r="H132" t="s">
        <v>518</v>
      </c>
      <c r="K132" t="s">
        <v>519</v>
      </c>
      <c r="L132" t="s">
        <v>17</v>
      </c>
    </row>
    <row r="133" spans="1:14">
      <c r="A133" t="s">
        <v>912</v>
      </c>
      <c r="B133" t="s">
        <v>913</v>
      </c>
      <c r="C133" t="s">
        <v>18</v>
      </c>
      <c r="D133" t="s">
        <v>62</v>
      </c>
      <c r="E133">
        <v>2</v>
      </c>
      <c r="F133" t="s">
        <v>317</v>
      </c>
      <c r="G133" t="s">
        <v>14</v>
      </c>
      <c r="H133" t="s">
        <v>914</v>
      </c>
      <c r="K133" t="s">
        <v>353</v>
      </c>
      <c r="L133" t="s">
        <v>17</v>
      </c>
    </row>
    <row r="134" spans="1:14">
      <c r="A134" t="s">
        <v>919</v>
      </c>
      <c r="B134" t="s">
        <v>920</v>
      </c>
      <c r="C134" t="s">
        <v>18</v>
      </c>
      <c r="D134" t="s">
        <v>62</v>
      </c>
      <c r="E134">
        <v>2.016</v>
      </c>
      <c r="F134" t="s">
        <v>317</v>
      </c>
      <c r="G134" t="s">
        <v>27</v>
      </c>
      <c r="H134" t="s">
        <v>311</v>
      </c>
      <c r="K134" t="s">
        <v>921</v>
      </c>
      <c r="L134" t="s">
        <v>4</v>
      </c>
      <c r="M134" t="str">
        <f>VLOOKUP(B134,[1]Data!$B:$K,10,FALSE)</f>
        <v>Tongue River Dam</v>
      </c>
      <c r="N134" t="str">
        <f>VLOOKUP(B134,[1]Data!$B:$L,11,FALSE)</f>
        <v>STATE OF MONTANA, D.N.R.C., W.R.D.</v>
      </c>
    </row>
    <row r="135" spans="1:14">
      <c r="A135" t="s">
        <v>853</v>
      </c>
      <c r="B135" t="s">
        <v>854</v>
      </c>
      <c r="C135" t="s">
        <v>18</v>
      </c>
      <c r="D135" t="s">
        <v>62</v>
      </c>
      <c r="E135">
        <v>2.028</v>
      </c>
      <c r="F135" t="s">
        <v>317</v>
      </c>
      <c r="G135" t="s">
        <v>206</v>
      </c>
      <c r="H135" t="s">
        <v>855</v>
      </c>
      <c r="K135" t="s">
        <v>589</v>
      </c>
      <c r="L135" t="s">
        <v>17</v>
      </c>
    </row>
    <row r="136" spans="1:14">
      <c r="A136" t="s">
        <v>209</v>
      </c>
      <c r="B136" t="s">
        <v>210</v>
      </c>
      <c r="C136" t="s">
        <v>18</v>
      </c>
      <c r="D136" t="s">
        <v>62</v>
      </c>
      <c r="E136">
        <v>2.0640000000000001</v>
      </c>
      <c r="F136" t="s">
        <v>157</v>
      </c>
      <c r="G136" t="s">
        <v>211</v>
      </c>
      <c r="H136" t="s">
        <v>212</v>
      </c>
      <c r="I136">
        <f>VLOOKUP(B136,[1]Data!$B:$G,6,FALSE)</f>
        <v>37.677309999999999</v>
      </c>
      <c r="J136">
        <f>VLOOKUP(B136,[1]Data!$B:$H,7,FALSE)</f>
        <v>-83.9482</v>
      </c>
      <c r="K136" t="s">
        <v>213</v>
      </c>
      <c r="L136" t="s">
        <v>17</v>
      </c>
      <c r="M136" t="str">
        <f>VLOOKUP(B136,[1]Data!$B:$K,10,FALSE)</f>
        <v>Kentucky River Lock and Dam 12</v>
      </c>
      <c r="N136" t="str">
        <f>VLOOKUP(B136,[1]Data!$B:$L,11,FALSE)</f>
        <v>Kentucky River Authority</v>
      </c>
    </row>
    <row r="137" spans="1:14">
      <c r="A137" t="s">
        <v>262</v>
      </c>
      <c r="B137" t="s">
        <v>263</v>
      </c>
      <c r="C137" t="s">
        <v>18</v>
      </c>
      <c r="D137" t="s">
        <v>62</v>
      </c>
      <c r="E137">
        <v>2.0640000000000001</v>
      </c>
      <c r="F137" t="s">
        <v>157</v>
      </c>
      <c r="G137" t="s">
        <v>211</v>
      </c>
      <c r="H137" t="s">
        <v>264</v>
      </c>
      <c r="I137">
        <f>VLOOKUP(B137,[1]Data!$B:$G,6,FALSE)</f>
        <v>37.552460000000004</v>
      </c>
      <c r="J137">
        <f>VLOOKUP(B137,[1]Data!$B:$H,7,FALSE)</f>
        <v>-83.769599999999997</v>
      </c>
      <c r="K137" t="s">
        <v>265</v>
      </c>
      <c r="L137" t="s">
        <v>17</v>
      </c>
      <c r="M137" t="str">
        <f>VLOOKUP(B137,[1]Data!$B:$K,10,FALSE)</f>
        <v>Kentucky River Lock 14</v>
      </c>
      <c r="N137" t="str">
        <f>VLOOKUP(B137,[1]Data!$B:$L,11,FALSE)</f>
        <v>Kentucky River Authority</v>
      </c>
    </row>
    <row r="138" spans="1:14">
      <c r="A138" t="s">
        <v>329</v>
      </c>
      <c r="B138" t="s">
        <v>330</v>
      </c>
      <c r="C138" t="s">
        <v>18</v>
      </c>
      <c r="D138" t="s">
        <v>19</v>
      </c>
      <c r="E138">
        <v>2.1</v>
      </c>
      <c r="F138" t="s">
        <v>317</v>
      </c>
      <c r="G138" t="s">
        <v>216</v>
      </c>
      <c r="H138" t="s">
        <v>217</v>
      </c>
      <c r="K138" t="s">
        <v>331</v>
      </c>
      <c r="L138" t="s">
        <v>17</v>
      </c>
    </row>
    <row r="139" spans="1:14">
      <c r="A139" t="s">
        <v>1185</v>
      </c>
      <c r="B139" t="s">
        <v>1186</v>
      </c>
      <c r="C139" t="s">
        <v>18</v>
      </c>
      <c r="D139" t="s">
        <v>62</v>
      </c>
      <c r="E139">
        <v>2.1</v>
      </c>
      <c r="F139" t="s">
        <v>1137</v>
      </c>
      <c r="G139" t="s">
        <v>365</v>
      </c>
      <c r="H139" t="s">
        <v>1187</v>
      </c>
      <c r="K139" t="s">
        <v>1188</v>
      </c>
      <c r="L139" t="s">
        <v>17</v>
      </c>
      <c r="M139" t="str">
        <f>VLOOKUP(B139,[1]Data!$B:$K,10,FALSE)</f>
        <v>Mascoma Lake Dam</v>
      </c>
      <c r="N139" t="str">
        <f>VLOOKUP(B139,[1]Data!$B:$L,11,FALSE)</f>
        <v>NH Dept of Environmental Services</v>
      </c>
    </row>
    <row r="140" spans="1:14">
      <c r="A140" t="s">
        <v>522</v>
      </c>
      <c r="B140" t="s">
        <v>523</v>
      </c>
      <c r="C140" t="s">
        <v>18</v>
      </c>
      <c r="D140" t="s">
        <v>62</v>
      </c>
      <c r="E140">
        <v>2.14</v>
      </c>
      <c r="F140" t="s">
        <v>317</v>
      </c>
      <c r="G140" t="s">
        <v>190</v>
      </c>
      <c r="H140" t="s">
        <v>524</v>
      </c>
      <c r="K140" t="s">
        <v>525</v>
      </c>
      <c r="L140" t="s">
        <v>17</v>
      </c>
    </row>
    <row r="141" spans="1:14">
      <c r="A141" t="s">
        <v>410</v>
      </c>
      <c r="B141" t="s">
        <v>411</v>
      </c>
      <c r="C141" t="s">
        <v>18</v>
      </c>
      <c r="D141" t="s">
        <v>19</v>
      </c>
      <c r="E141">
        <v>2.2000000000000002</v>
      </c>
      <c r="F141" t="s">
        <v>317</v>
      </c>
      <c r="G141" t="s">
        <v>164</v>
      </c>
      <c r="H141" t="s">
        <v>126</v>
      </c>
      <c r="K141" t="s">
        <v>381</v>
      </c>
      <c r="L141" t="s">
        <v>24</v>
      </c>
    </row>
    <row r="142" spans="1:14">
      <c r="A142" t="s">
        <v>1346</v>
      </c>
      <c r="B142" t="s">
        <v>1347</v>
      </c>
      <c r="C142" t="s">
        <v>18</v>
      </c>
      <c r="D142" t="s">
        <v>62</v>
      </c>
      <c r="E142">
        <v>2.2000000000000002</v>
      </c>
      <c r="F142" t="s">
        <v>1292</v>
      </c>
      <c r="G142" t="s">
        <v>498</v>
      </c>
      <c r="H142" t="s">
        <v>1348</v>
      </c>
      <c r="K142" t="s">
        <v>1338</v>
      </c>
      <c r="L142" t="s">
        <v>17</v>
      </c>
      <c r="M142" t="str">
        <f>VLOOKUP(B142,[1]Data!$B:$K,10,FALSE)</f>
        <v>Ball Mountain Dam</v>
      </c>
      <c r="N142" t="str">
        <f>VLOOKUP(B142,[1]Data!$B:$L,11,FALSE)</f>
        <v>CENAE</v>
      </c>
    </row>
    <row r="143" spans="1:14">
      <c r="A143" t="s">
        <v>676</v>
      </c>
      <c r="B143" t="s">
        <v>677</v>
      </c>
      <c r="C143" t="s">
        <v>18</v>
      </c>
      <c r="D143" t="s">
        <v>62</v>
      </c>
      <c r="E143">
        <v>2.2999999999999998</v>
      </c>
      <c r="F143" t="s">
        <v>317</v>
      </c>
      <c r="G143" t="s">
        <v>121</v>
      </c>
      <c r="H143" t="s">
        <v>122</v>
      </c>
      <c r="K143" t="s">
        <v>678</v>
      </c>
      <c r="L143" t="s">
        <v>17</v>
      </c>
      <c r="M143" t="str">
        <f>VLOOKUP(B143,[1]Data!$B:$K,10,FALSE)</f>
        <v>McKay Dam</v>
      </c>
      <c r="N143" t="str">
        <f>VLOOKUP(B143,[1]Data!$B:$L,11,FALSE)</f>
        <v>Bureau of Reclamation</v>
      </c>
    </row>
    <row r="144" spans="1:14">
      <c r="A144" t="s">
        <v>787</v>
      </c>
      <c r="B144" t="s">
        <v>788</v>
      </c>
      <c r="C144" t="s">
        <v>18</v>
      </c>
      <c r="D144" t="s">
        <v>62</v>
      </c>
      <c r="E144">
        <v>2.2999999999999998</v>
      </c>
      <c r="F144" t="s">
        <v>317</v>
      </c>
      <c r="G144" t="s">
        <v>27</v>
      </c>
      <c r="H144" t="s">
        <v>789</v>
      </c>
      <c r="K144" t="s">
        <v>790</v>
      </c>
      <c r="L144" t="s">
        <v>17</v>
      </c>
    </row>
    <row r="145" spans="1:14">
      <c r="B145" t="s">
        <v>297</v>
      </c>
      <c r="C145" t="s">
        <v>18</v>
      </c>
      <c r="D145" t="s">
        <v>19</v>
      </c>
      <c r="E145">
        <v>2.4</v>
      </c>
      <c r="F145" t="s">
        <v>293</v>
      </c>
      <c r="G145" t="s">
        <v>50</v>
      </c>
      <c r="H145" t="s">
        <v>288</v>
      </c>
      <c r="K145" t="s">
        <v>298</v>
      </c>
      <c r="L145" t="s">
        <v>24</v>
      </c>
    </row>
    <row r="146" spans="1:14">
      <c r="A146" t="s">
        <v>890</v>
      </c>
      <c r="B146" t="s">
        <v>891</v>
      </c>
      <c r="C146" t="s">
        <v>18</v>
      </c>
      <c r="D146" t="s">
        <v>62</v>
      </c>
      <c r="E146">
        <v>2.48</v>
      </c>
      <c r="F146" t="s">
        <v>317</v>
      </c>
      <c r="G146" t="s">
        <v>14</v>
      </c>
      <c r="H146" t="s">
        <v>795</v>
      </c>
      <c r="K146" t="s">
        <v>796</v>
      </c>
      <c r="L146" t="s">
        <v>17</v>
      </c>
      <c r="M146" t="str">
        <f>VLOOKUP(B146,[1]Data!$B:$K,10,FALSE)</f>
        <v>Buchanan Dam</v>
      </c>
      <c r="N146" t="str">
        <f>VLOOKUP(B146,[1]Data!$B:$L,11,FALSE)</f>
        <v>CESPK</v>
      </c>
    </row>
    <row r="147" spans="1:14">
      <c r="A147" t="s">
        <v>501</v>
      </c>
      <c r="B147" t="s">
        <v>502</v>
      </c>
      <c r="C147" t="s">
        <v>18</v>
      </c>
      <c r="D147" t="s">
        <v>19</v>
      </c>
      <c r="E147">
        <v>2.5</v>
      </c>
      <c r="F147" t="s">
        <v>317</v>
      </c>
      <c r="G147" t="s">
        <v>32</v>
      </c>
      <c r="H147" t="s">
        <v>503</v>
      </c>
      <c r="K147" t="s">
        <v>504</v>
      </c>
      <c r="L147" t="s">
        <v>24</v>
      </c>
    </row>
    <row r="148" spans="1:14">
      <c r="A148" t="s">
        <v>545</v>
      </c>
      <c r="B148" t="s">
        <v>546</v>
      </c>
      <c r="C148" t="s">
        <v>18</v>
      </c>
      <c r="D148" t="s">
        <v>62</v>
      </c>
      <c r="E148">
        <v>2.5</v>
      </c>
      <c r="F148" t="s">
        <v>317</v>
      </c>
      <c r="G148" t="s">
        <v>103</v>
      </c>
      <c r="H148" t="s">
        <v>327</v>
      </c>
      <c r="K148" t="s">
        <v>547</v>
      </c>
      <c r="L148" t="s">
        <v>24</v>
      </c>
      <c r="M148" t="str">
        <f>VLOOKUP(B148,[1]Data!$B:$K,10,FALSE)</f>
        <v>Greybull Valley Dam</v>
      </c>
      <c r="N148" t="str">
        <f>VLOOKUP(B148,[1]Data!$B:$L,11,FALSE)</f>
        <v>Greybull Valley Irrigation District</v>
      </c>
    </row>
    <row r="149" spans="1:14">
      <c r="A149" t="s">
        <v>738</v>
      </c>
      <c r="B149" t="s">
        <v>739</v>
      </c>
      <c r="C149" t="s">
        <v>18</v>
      </c>
      <c r="D149" t="s">
        <v>62</v>
      </c>
      <c r="E149">
        <v>2.5</v>
      </c>
      <c r="F149" t="s">
        <v>317</v>
      </c>
      <c r="G149" t="s">
        <v>206</v>
      </c>
      <c r="H149" t="s">
        <v>712</v>
      </c>
      <c r="K149" t="s">
        <v>740</v>
      </c>
      <c r="L149" t="s">
        <v>17</v>
      </c>
      <c r="M149" t="str">
        <f>VLOOKUP(B149,[1]Data!$B:$K,10,FALSE)</f>
        <v>Shenango Dam</v>
      </c>
      <c r="N149" t="str">
        <f>VLOOKUP(B149,[1]Data!$B:$L,11,FALSE)</f>
        <v>CELRP</v>
      </c>
    </row>
    <row r="150" spans="1:14">
      <c r="A150" t="s">
        <v>883</v>
      </c>
      <c r="B150" t="s">
        <v>884</v>
      </c>
      <c r="C150" t="s">
        <v>18</v>
      </c>
      <c r="D150" t="s">
        <v>62</v>
      </c>
      <c r="E150">
        <v>2.5</v>
      </c>
      <c r="F150" t="s">
        <v>317</v>
      </c>
      <c r="G150" t="s">
        <v>14</v>
      </c>
      <c r="H150" t="s">
        <v>536</v>
      </c>
      <c r="K150" t="s">
        <v>885</v>
      </c>
      <c r="L150" t="s">
        <v>17</v>
      </c>
    </row>
    <row r="151" spans="1:14">
      <c r="A151" t="s">
        <v>966</v>
      </c>
      <c r="B151" t="s">
        <v>967</v>
      </c>
      <c r="C151" t="s">
        <v>18</v>
      </c>
      <c r="D151" t="s">
        <v>62</v>
      </c>
      <c r="E151">
        <v>2.5</v>
      </c>
      <c r="F151" t="s">
        <v>317</v>
      </c>
      <c r="G151" t="s">
        <v>206</v>
      </c>
      <c r="H151" t="s">
        <v>968</v>
      </c>
      <c r="K151" t="s">
        <v>969</v>
      </c>
      <c r="L151" t="s">
        <v>17</v>
      </c>
    </row>
    <row r="152" spans="1:14">
      <c r="A152" t="s">
        <v>1167</v>
      </c>
      <c r="B152" t="s">
        <v>1168</v>
      </c>
      <c r="C152" t="s">
        <v>18</v>
      </c>
      <c r="D152" t="s">
        <v>62</v>
      </c>
      <c r="E152">
        <v>2.5</v>
      </c>
      <c r="F152" t="s">
        <v>1137</v>
      </c>
      <c r="G152" t="s">
        <v>206</v>
      </c>
      <c r="H152" t="s">
        <v>1169</v>
      </c>
      <c r="K152" t="s">
        <v>1170</v>
      </c>
      <c r="L152" t="s">
        <v>17</v>
      </c>
    </row>
    <row r="153" spans="1:14">
      <c r="B153" t="s">
        <v>287</v>
      </c>
      <c r="C153" t="s">
        <v>18</v>
      </c>
      <c r="D153" t="s">
        <v>19</v>
      </c>
      <c r="E153">
        <v>2.8</v>
      </c>
      <c r="F153" t="s">
        <v>286</v>
      </c>
      <c r="G153" t="s">
        <v>50</v>
      </c>
      <c r="H153" t="s">
        <v>288</v>
      </c>
      <c r="K153" t="s">
        <v>289</v>
      </c>
      <c r="L153" t="s">
        <v>24</v>
      </c>
    </row>
    <row r="154" spans="1:14">
      <c r="A154" t="s">
        <v>1147</v>
      </c>
      <c r="B154" t="s">
        <v>1148</v>
      </c>
      <c r="C154" t="s">
        <v>18</v>
      </c>
      <c r="D154" t="s">
        <v>62</v>
      </c>
      <c r="E154">
        <v>2.8</v>
      </c>
      <c r="F154" t="s">
        <v>1137</v>
      </c>
      <c r="G154" t="s">
        <v>190</v>
      </c>
      <c r="H154" t="s">
        <v>1149</v>
      </c>
      <c r="K154" t="s">
        <v>1150</v>
      </c>
      <c r="L154" t="s">
        <v>17</v>
      </c>
      <c r="M154" t="str">
        <f>VLOOKUP(B154,[1]Data!$B:$K,10,FALSE)</f>
        <v>William H. Harsha Lake Dam</v>
      </c>
      <c r="N154" t="str">
        <f>VLOOKUP(B154,[1]Data!$B:$L,11,FALSE)</f>
        <v>CELRL</v>
      </c>
    </row>
    <row r="155" spans="1:14">
      <c r="A155" t="s">
        <v>1182</v>
      </c>
      <c r="B155" t="s">
        <v>1183</v>
      </c>
      <c r="C155" t="s">
        <v>18</v>
      </c>
      <c r="D155" t="s">
        <v>62</v>
      </c>
      <c r="E155">
        <v>2.8</v>
      </c>
      <c r="F155" t="s">
        <v>1137</v>
      </c>
      <c r="G155" t="s">
        <v>190</v>
      </c>
      <c r="H155" t="s">
        <v>1184</v>
      </c>
      <c r="K155" t="s">
        <v>1150</v>
      </c>
      <c r="L155" t="s">
        <v>17</v>
      </c>
      <c r="M155" t="str">
        <f>VLOOKUP(B155,[1]Data!$B:$K,10,FALSE)</f>
        <v>Caesar Creek Lake Dam</v>
      </c>
      <c r="N155" t="str">
        <f>VLOOKUP(B155,[1]Data!$B:$L,11,FALSE)</f>
        <v>CELRL</v>
      </c>
    </row>
    <row r="156" spans="1:14">
      <c r="A156" t="s">
        <v>1211</v>
      </c>
      <c r="B156" t="s">
        <v>1212</v>
      </c>
      <c r="C156" t="s">
        <v>18</v>
      </c>
      <c r="D156" t="s">
        <v>62</v>
      </c>
      <c r="E156">
        <v>2.8</v>
      </c>
      <c r="F156" t="s">
        <v>1137</v>
      </c>
      <c r="G156" t="s">
        <v>211</v>
      </c>
      <c r="H156" t="s">
        <v>212</v>
      </c>
      <c r="K156" t="s">
        <v>1213</v>
      </c>
      <c r="L156" t="s">
        <v>17</v>
      </c>
    </row>
    <row r="157" spans="1:14">
      <c r="A157" t="s">
        <v>793</v>
      </c>
      <c r="B157" t="s">
        <v>794</v>
      </c>
      <c r="C157" t="s">
        <v>18</v>
      </c>
      <c r="D157" t="s">
        <v>62</v>
      </c>
      <c r="E157">
        <v>2.98</v>
      </c>
      <c r="F157" t="s">
        <v>317</v>
      </c>
      <c r="G157" t="s">
        <v>14</v>
      </c>
      <c r="H157" t="s">
        <v>795</v>
      </c>
      <c r="K157" t="s">
        <v>796</v>
      </c>
      <c r="L157" t="s">
        <v>17</v>
      </c>
      <c r="M157" t="str">
        <f>VLOOKUP(B157,[1]Data!$B:$K,10,FALSE)</f>
        <v>Hidden Dam</v>
      </c>
      <c r="N157" t="str">
        <f>VLOOKUP(B157,[1]Data!$B:$L,11,FALSE)</f>
        <v>CESPK</v>
      </c>
    </row>
    <row r="158" spans="1:14">
      <c r="A158" t="s">
        <v>183</v>
      </c>
      <c r="B158" t="s">
        <v>184</v>
      </c>
      <c r="C158" t="s">
        <v>18</v>
      </c>
      <c r="D158" t="s">
        <v>62</v>
      </c>
      <c r="E158">
        <v>3</v>
      </c>
      <c r="F158" t="s">
        <v>157</v>
      </c>
      <c r="G158" t="s">
        <v>185</v>
      </c>
      <c r="H158" t="s">
        <v>186</v>
      </c>
      <c r="K158" t="s">
        <v>187</v>
      </c>
      <c r="L158" t="s">
        <v>17</v>
      </c>
      <c r="M158" t="str">
        <f>VLOOKUP(B158,[1]Data!$B:$K,10,FALSE)</f>
        <v>John W. Flannagan Dam and Reservoir</v>
      </c>
      <c r="N158" t="str">
        <f>VLOOKUP(B158,[1]Data!$B:$L,11,FALSE)</f>
        <v>CELRH</v>
      </c>
    </row>
    <row r="159" spans="1:14">
      <c r="A159" t="s">
        <v>259</v>
      </c>
      <c r="B159" t="s">
        <v>260</v>
      </c>
      <c r="C159" t="s">
        <v>18</v>
      </c>
      <c r="D159" t="s">
        <v>62</v>
      </c>
      <c r="E159">
        <v>3</v>
      </c>
      <c r="F159" t="s">
        <v>157</v>
      </c>
      <c r="G159" t="s">
        <v>190</v>
      </c>
      <c r="H159" t="s">
        <v>261</v>
      </c>
      <c r="K159" t="s">
        <v>192</v>
      </c>
      <c r="L159" t="s">
        <v>17</v>
      </c>
      <c r="M159" t="str">
        <f>VLOOKUP(B159,[1]Data!$B:$K,10,FALSE)</f>
        <v>Beverly Dam</v>
      </c>
      <c r="N159" t="str">
        <f>VLOOKUP(B159,[1]Data!$B:$L,11,FALSE)</f>
        <v>Ohio DNR</v>
      </c>
    </row>
    <row r="160" spans="1:14">
      <c r="A160" t="s">
        <v>283</v>
      </c>
      <c r="B160" t="s">
        <v>284</v>
      </c>
      <c r="C160" t="s">
        <v>18</v>
      </c>
      <c r="D160" t="s">
        <v>62</v>
      </c>
      <c r="E160">
        <v>3</v>
      </c>
      <c r="F160" t="s">
        <v>157</v>
      </c>
      <c r="G160" t="s">
        <v>190</v>
      </c>
      <c r="H160" t="s">
        <v>285</v>
      </c>
      <c r="K160" t="s">
        <v>192</v>
      </c>
      <c r="L160" t="s">
        <v>17</v>
      </c>
      <c r="M160" t="str">
        <f>VLOOKUP(B160,[1]Data!$B:$K,10,FALSE)</f>
        <v>Philo Dam</v>
      </c>
      <c r="N160" t="str">
        <f>VLOOKUP(B160,[1]Data!$B:$L,11,FALSE)</f>
        <v>Ohio DNR</v>
      </c>
    </row>
    <row r="161" spans="1:14">
      <c r="A161" t="s">
        <v>346</v>
      </c>
      <c r="B161" t="s">
        <v>347</v>
      </c>
      <c r="C161" t="s">
        <v>18</v>
      </c>
      <c r="D161" t="s">
        <v>19</v>
      </c>
      <c r="E161">
        <v>3</v>
      </c>
      <c r="F161" t="s">
        <v>317</v>
      </c>
      <c r="G161" t="s">
        <v>195</v>
      </c>
      <c r="H161" t="s">
        <v>348</v>
      </c>
      <c r="K161" t="s">
        <v>349</v>
      </c>
      <c r="L161" t="s">
        <v>17</v>
      </c>
    </row>
    <row r="162" spans="1:14">
      <c r="A162" t="s">
        <v>467</v>
      </c>
      <c r="B162" t="s">
        <v>468</v>
      </c>
      <c r="C162" t="s">
        <v>18</v>
      </c>
      <c r="D162" t="s">
        <v>19</v>
      </c>
      <c r="E162">
        <v>3</v>
      </c>
      <c r="F162" t="s">
        <v>317</v>
      </c>
      <c r="G162" t="s">
        <v>164</v>
      </c>
      <c r="H162" t="s">
        <v>461</v>
      </c>
      <c r="K162" t="s">
        <v>469</v>
      </c>
      <c r="L162" t="s">
        <v>82</v>
      </c>
    </row>
    <row r="163" spans="1:14">
      <c r="A163" t="s">
        <v>687</v>
      </c>
      <c r="B163" t="s">
        <v>688</v>
      </c>
      <c r="C163" t="s">
        <v>18</v>
      </c>
      <c r="D163" t="s">
        <v>62</v>
      </c>
      <c r="E163">
        <v>3</v>
      </c>
      <c r="F163" t="s">
        <v>317</v>
      </c>
      <c r="G163" t="s">
        <v>365</v>
      </c>
      <c r="H163" t="s">
        <v>366</v>
      </c>
      <c r="K163" t="s">
        <v>689</v>
      </c>
      <c r="L163" t="s">
        <v>17</v>
      </c>
      <c r="M163" t="str">
        <f>VLOOKUP(B163,[1]Data!$B:$K,10,FALSE)</f>
        <v>Murphy Dam aka Lake Francis</v>
      </c>
      <c r="N163" t="str">
        <f>VLOOKUP(B163,[1]Data!$B:$L,11,FALSE)</f>
        <v>NH WATER RESOURCES COUNCIL</v>
      </c>
    </row>
    <row r="164" spans="1:14">
      <c r="A164" t="s">
        <v>896</v>
      </c>
      <c r="B164" t="s">
        <v>897</v>
      </c>
      <c r="C164" t="s">
        <v>18</v>
      </c>
      <c r="D164" t="s">
        <v>62</v>
      </c>
      <c r="E164">
        <v>3</v>
      </c>
      <c r="F164" t="s">
        <v>317</v>
      </c>
      <c r="G164" t="s">
        <v>671</v>
      </c>
      <c r="H164" t="s">
        <v>898</v>
      </c>
      <c r="K164" t="s">
        <v>673</v>
      </c>
      <c r="L164" t="s">
        <v>17</v>
      </c>
      <c r="M164" t="str">
        <f>VLOOKUP(B164,[1]Data!$B:$K,10,FALSE)</f>
        <v>Milford Dam</v>
      </c>
      <c r="N164" t="str">
        <f>VLOOKUP(B164,[1]Data!$B:$L,11,FALSE)</f>
        <v>CENWK</v>
      </c>
    </row>
    <row r="165" spans="1:14">
      <c r="A165" t="s">
        <v>938</v>
      </c>
      <c r="B165" t="s">
        <v>939</v>
      </c>
      <c r="C165" t="s">
        <v>18</v>
      </c>
      <c r="D165" t="s">
        <v>62</v>
      </c>
      <c r="E165">
        <v>3</v>
      </c>
      <c r="F165" t="s">
        <v>317</v>
      </c>
      <c r="G165" t="s">
        <v>206</v>
      </c>
      <c r="H165" t="s">
        <v>940</v>
      </c>
      <c r="K165" t="s">
        <v>668</v>
      </c>
      <c r="L165" t="s">
        <v>17</v>
      </c>
    </row>
    <row r="166" spans="1:14">
      <c r="A166" t="s">
        <v>1164</v>
      </c>
      <c r="B166" t="s">
        <v>1165</v>
      </c>
      <c r="C166" t="s">
        <v>18</v>
      </c>
      <c r="D166" t="s">
        <v>62</v>
      </c>
      <c r="E166">
        <v>3</v>
      </c>
      <c r="F166" t="s">
        <v>1137</v>
      </c>
      <c r="G166" t="s">
        <v>14</v>
      </c>
      <c r="H166" t="s">
        <v>91</v>
      </c>
      <c r="K166" t="s">
        <v>1166</v>
      </c>
      <c r="L166" t="s">
        <v>17</v>
      </c>
    </row>
    <row r="167" spans="1:14">
      <c r="A167" t="s">
        <v>555</v>
      </c>
      <c r="B167" t="s">
        <v>556</v>
      </c>
      <c r="C167" t="s">
        <v>18</v>
      </c>
      <c r="D167" t="s">
        <v>167</v>
      </c>
      <c r="E167">
        <v>3.3</v>
      </c>
      <c r="F167" t="s">
        <v>317</v>
      </c>
      <c r="G167" t="s">
        <v>200</v>
      </c>
      <c r="H167" t="s">
        <v>557</v>
      </c>
      <c r="K167" t="s">
        <v>558</v>
      </c>
      <c r="L167" t="s">
        <v>509</v>
      </c>
    </row>
    <row r="168" spans="1:14">
      <c r="A168" t="s">
        <v>418</v>
      </c>
      <c r="B168" t="s">
        <v>419</v>
      </c>
      <c r="C168" t="s">
        <v>18</v>
      </c>
      <c r="D168" t="s">
        <v>19</v>
      </c>
      <c r="E168">
        <v>3.4</v>
      </c>
      <c r="F168" t="s">
        <v>317</v>
      </c>
      <c r="G168" t="s">
        <v>164</v>
      </c>
      <c r="H168" t="s">
        <v>380</v>
      </c>
      <c r="K168" t="s">
        <v>381</v>
      </c>
      <c r="L168" t="s">
        <v>24</v>
      </c>
    </row>
    <row r="169" spans="1:14">
      <c r="A169" t="s">
        <v>470</v>
      </c>
      <c r="B169" t="s">
        <v>471</v>
      </c>
      <c r="C169" t="s">
        <v>18</v>
      </c>
      <c r="D169" t="s">
        <v>62</v>
      </c>
      <c r="E169">
        <v>3.4</v>
      </c>
      <c r="F169" t="s">
        <v>317</v>
      </c>
      <c r="G169" t="s">
        <v>472</v>
      </c>
      <c r="H169" t="s">
        <v>473</v>
      </c>
      <c r="K169" t="s">
        <v>474</v>
      </c>
      <c r="L169" t="s">
        <v>17</v>
      </c>
      <c r="M169" t="str">
        <f>VLOOKUP(B169,[1]Data!$B:$K,10,FALSE)</f>
        <v>Upper St. Anthony Lock and Dam</v>
      </c>
      <c r="N169" t="str">
        <f>VLOOKUP(B169,[1]Data!$B:$L,11,FALSE)</f>
        <v>CEMVP</v>
      </c>
    </row>
    <row r="170" spans="1:14">
      <c r="A170" t="s">
        <v>1018</v>
      </c>
      <c r="B170" t="s">
        <v>1019</v>
      </c>
      <c r="C170" t="s">
        <v>18</v>
      </c>
      <c r="D170" t="s">
        <v>62</v>
      </c>
      <c r="E170">
        <v>3.4</v>
      </c>
      <c r="F170" t="s">
        <v>989</v>
      </c>
      <c r="G170" t="s">
        <v>121</v>
      </c>
      <c r="H170" t="s">
        <v>949</v>
      </c>
      <c r="I170">
        <f>VLOOKUP(B170,[1]Data!$B:$G,6,FALSE)</f>
        <v>44.672679899999999</v>
      </c>
      <c r="J170">
        <f>VLOOKUP(B170,[1]Data!$B:$H,7,FALSE)</f>
        <v>-118.0004807</v>
      </c>
      <c r="K170" t="s">
        <v>1020</v>
      </c>
      <c r="L170" t="s">
        <v>82</v>
      </c>
      <c r="M170" t="str">
        <f>VLOOKUP(B170,[1]Data!$B:$K,10,FALSE)</f>
        <v>Mason Dam</v>
      </c>
      <c r="N170" t="str">
        <f>VLOOKUP(B170,[1]Data!$B:$L,11,FALSE)</f>
        <v>Bureau of Reclamation</v>
      </c>
    </row>
    <row r="171" spans="1:14">
      <c r="A171" t="s">
        <v>1272</v>
      </c>
      <c r="B171" t="s">
        <v>1273</v>
      </c>
      <c r="C171" t="s">
        <v>18</v>
      </c>
      <c r="D171" t="s">
        <v>62</v>
      </c>
      <c r="E171">
        <v>3.4</v>
      </c>
      <c r="F171" t="s">
        <v>1137</v>
      </c>
      <c r="G171" t="s">
        <v>472</v>
      </c>
      <c r="H171" t="s">
        <v>473</v>
      </c>
      <c r="K171" t="s">
        <v>1274</v>
      </c>
      <c r="L171" t="s">
        <v>17</v>
      </c>
    </row>
    <row r="172" spans="1:14">
      <c r="A172" t="s">
        <v>654</v>
      </c>
      <c r="B172" t="s">
        <v>655</v>
      </c>
      <c r="C172" t="s">
        <v>18</v>
      </c>
      <c r="D172" t="s">
        <v>167</v>
      </c>
      <c r="E172">
        <v>3.5</v>
      </c>
      <c r="F172" t="s">
        <v>317</v>
      </c>
      <c r="G172" t="s">
        <v>37</v>
      </c>
      <c r="H172" t="s">
        <v>518</v>
      </c>
      <c r="K172" t="s">
        <v>656</v>
      </c>
      <c r="L172" t="s">
        <v>17</v>
      </c>
    </row>
    <row r="173" spans="1:14">
      <c r="A173" t="s">
        <v>1200</v>
      </c>
      <c r="B173" t="s">
        <v>1201</v>
      </c>
      <c r="C173" t="s">
        <v>18</v>
      </c>
      <c r="D173" t="s">
        <v>62</v>
      </c>
      <c r="E173">
        <v>3.5</v>
      </c>
      <c r="F173" t="s">
        <v>1137</v>
      </c>
      <c r="G173" t="s">
        <v>14</v>
      </c>
      <c r="H173" t="s">
        <v>46</v>
      </c>
      <c r="K173" t="s">
        <v>1202</v>
      </c>
      <c r="L173" t="s">
        <v>24</v>
      </c>
      <c r="M173" t="str">
        <f>VLOOKUP(B173,[1]Data!$B:$K,10,FALSE)</f>
        <v>Prosser Creek Dam</v>
      </c>
      <c r="N173" t="str">
        <f>VLOOKUP(B173,[1]Data!$B:$L,11,FALSE)</f>
        <v>Bureau of Reclamation</v>
      </c>
    </row>
    <row r="174" spans="1:14">
      <c r="A174" t="s">
        <v>219</v>
      </c>
      <c r="B174" s="1" t="s">
        <v>220</v>
      </c>
      <c r="C174" t="s">
        <v>18</v>
      </c>
      <c r="D174" t="s">
        <v>62</v>
      </c>
      <c r="E174">
        <v>3.7</v>
      </c>
      <c r="F174" t="s">
        <v>157</v>
      </c>
      <c r="G174" t="s">
        <v>185</v>
      </c>
      <c r="H174" t="s">
        <v>221</v>
      </c>
      <c r="K174" t="s">
        <v>187</v>
      </c>
      <c r="L174" t="s">
        <v>17</v>
      </c>
      <c r="M174" t="str">
        <f>VLOOKUP(B174,[1]Data!$B:$K,10,FALSE)</f>
        <v>Gathright Dam</v>
      </c>
      <c r="N174" t="str">
        <f>VLOOKUP(B174,[1]Data!$B:$L,11,FALSE)</f>
        <v>CENAO</v>
      </c>
    </row>
    <row r="175" spans="1:14">
      <c r="A175" t="s">
        <v>188</v>
      </c>
      <c r="B175" t="s">
        <v>189</v>
      </c>
      <c r="C175" t="s">
        <v>18</v>
      </c>
      <c r="D175" t="s">
        <v>62</v>
      </c>
      <c r="E175">
        <v>4</v>
      </c>
      <c r="F175" t="s">
        <v>157</v>
      </c>
      <c r="G175" t="s">
        <v>190</v>
      </c>
      <c r="H175" t="s">
        <v>191</v>
      </c>
      <c r="K175" t="s">
        <v>192</v>
      </c>
      <c r="L175" t="s">
        <v>17</v>
      </c>
      <c r="M175" t="str">
        <f>VLOOKUP(B175,[1]Data!$B:$K,10,FALSE)</f>
        <v>Rokeby Dam</v>
      </c>
      <c r="N175" t="str">
        <f>VLOOKUP(B175,[1]Data!$B:$L,11,FALSE)</f>
        <v>Ohio DNR</v>
      </c>
    </row>
    <row r="176" spans="1:14">
      <c r="A176" t="s">
        <v>245</v>
      </c>
      <c r="B176" t="s">
        <v>246</v>
      </c>
      <c r="C176" t="s">
        <v>18</v>
      </c>
      <c r="D176" t="s">
        <v>62</v>
      </c>
      <c r="E176">
        <v>4</v>
      </c>
      <c r="F176" t="s">
        <v>157</v>
      </c>
      <c r="G176" t="s">
        <v>247</v>
      </c>
      <c r="H176" t="s">
        <v>248</v>
      </c>
      <c r="K176" t="s">
        <v>249</v>
      </c>
      <c r="L176" t="s">
        <v>82</v>
      </c>
    </row>
    <row r="177" spans="1:15">
      <c r="A177" t="s">
        <v>277</v>
      </c>
      <c r="B177" t="s">
        <v>278</v>
      </c>
      <c r="C177" t="s">
        <v>18</v>
      </c>
      <c r="D177" t="s">
        <v>62</v>
      </c>
      <c r="E177">
        <v>4</v>
      </c>
      <c r="F177" t="s">
        <v>157</v>
      </c>
      <c r="G177" t="s">
        <v>190</v>
      </c>
      <c r="H177" t="s">
        <v>191</v>
      </c>
      <c r="K177" t="s">
        <v>192</v>
      </c>
      <c r="L177" t="s">
        <v>17</v>
      </c>
      <c r="M177" t="str">
        <f>VLOOKUP(B177,[1]Data!$B:$K,10,FALSE)</f>
        <v>Malta Dam</v>
      </c>
      <c r="N177" t="str">
        <f>VLOOKUP(B177,[1]Data!$B:$L,11,FALSE)</f>
        <v>Ohio DNR</v>
      </c>
    </row>
    <row r="178" spans="1:15">
      <c r="A178" t="s">
        <v>631</v>
      </c>
      <c r="B178" t="s">
        <v>632</v>
      </c>
      <c r="C178" t="s">
        <v>18</v>
      </c>
      <c r="D178" t="s">
        <v>62</v>
      </c>
      <c r="E178">
        <v>4</v>
      </c>
      <c r="F178" t="s">
        <v>317</v>
      </c>
      <c r="G178" t="s">
        <v>14</v>
      </c>
      <c r="H178" t="s">
        <v>633</v>
      </c>
      <c r="K178" t="s">
        <v>634</v>
      </c>
      <c r="L178" t="s">
        <v>17</v>
      </c>
      <c r="M178" t="str">
        <f>VLOOKUP(B178,[1]Data!$B:$K,10,FALSE)</f>
        <v>Goodwin Dam</v>
      </c>
      <c r="N178" t="str">
        <f>VLOOKUP(B178,[1]Data!$B:$L,11,FALSE)</f>
        <v>Tri-Dam Project</v>
      </c>
    </row>
    <row r="179" spans="1:15">
      <c r="A179" t="s">
        <v>1053</v>
      </c>
      <c r="B179" t="s">
        <v>1054</v>
      </c>
      <c r="C179" t="s">
        <v>18</v>
      </c>
      <c r="D179" t="s">
        <v>62</v>
      </c>
      <c r="E179">
        <v>4</v>
      </c>
      <c r="F179" t="s">
        <v>989</v>
      </c>
      <c r="G179" t="s">
        <v>190</v>
      </c>
      <c r="H179" t="s">
        <v>261</v>
      </c>
      <c r="K179" t="s">
        <v>192</v>
      </c>
      <c r="L179" t="s">
        <v>17</v>
      </c>
      <c r="M179" t="str">
        <f>VLOOKUP(B179,[1]Data!$B:$K,10,FALSE)</f>
        <v>Devola Lock and Dam</v>
      </c>
      <c r="N179" t="str">
        <f>VLOOKUP(B179,[1]Data!$B:$L,11,FALSE)</f>
        <v>Ohio DNR</v>
      </c>
    </row>
    <row r="180" spans="1:15">
      <c r="A180" t="s">
        <v>1209</v>
      </c>
      <c r="B180" t="s">
        <v>1210</v>
      </c>
      <c r="C180" t="s">
        <v>18</v>
      </c>
      <c r="D180" t="s">
        <v>19</v>
      </c>
      <c r="E180">
        <v>4</v>
      </c>
      <c r="F180" t="s">
        <v>1137</v>
      </c>
      <c r="G180" t="s">
        <v>14</v>
      </c>
      <c r="H180" t="s">
        <v>91</v>
      </c>
      <c r="K180" t="s">
        <v>1142</v>
      </c>
      <c r="L180" t="s">
        <v>17</v>
      </c>
    </row>
    <row r="181" spans="1:15">
      <c r="A181" t="s">
        <v>1307</v>
      </c>
      <c r="B181" t="s">
        <v>1308</v>
      </c>
      <c r="C181" t="s">
        <v>18</v>
      </c>
      <c r="D181" t="s">
        <v>62</v>
      </c>
      <c r="E181">
        <v>4</v>
      </c>
      <c r="F181" t="s">
        <v>1292</v>
      </c>
      <c r="G181" t="s">
        <v>485</v>
      </c>
      <c r="H181" t="s">
        <v>1309</v>
      </c>
      <c r="K181" t="s">
        <v>1310</v>
      </c>
      <c r="L181" t="s">
        <v>17</v>
      </c>
    </row>
    <row r="182" spans="1:15">
      <c r="A182" t="s">
        <v>607</v>
      </c>
      <c r="B182" t="s">
        <v>608</v>
      </c>
      <c r="C182" t="s">
        <v>18</v>
      </c>
      <c r="D182" t="s">
        <v>167</v>
      </c>
      <c r="E182">
        <v>4.2</v>
      </c>
      <c r="F182" t="s">
        <v>317</v>
      </c>
      <c r="G182" t="s">
        <v>200</v>
      </c>
      <c r="H182" t="s">
        <v>481</v>
      </c>
      <c r="K182" t="s">
        <v>609</v>
      </c>
      <c r="L182" t="s">
        <v>17</v>
      </c>
    </row>
    <row r="183" spans="1:15">
      <c r="A183" t="s">
        <v>604</v>
      </c>
      <c r="B183" t="s">
        <v>360</v>
      </c>
      <c r="C183" t="s">
        <v>18</v>
      </c>
      <c r="D183" t="s">
        <v>62</v>
      </c>
      <c r="E183">
        <v>4.25</v>
      </c>
      <c r="F183" t="s">
        <v>317</v>
      </c>
      <c r="G183" t="s">
        <v>164</v>
      </c>
      <c r="H183" t="s">
        <v>605</v>
      </c>
      <c r="K183" t="s">
        <v>606</v>
      </c>
      <c r="L183" t="s">
        <v>17</v>
      </c>
    </row>
    <row r="184" spans="1:15">
      <c r="A184" t="s">
        <v>332</v>
      </c>
      <c r="B184" t="s">
        <v>333</v>
      </c>
      <c r="C184" t="s">
        <v>18</v>
      </c>
      <c r="D184" t="s">
        <v>19</v>
      </c>
      <c r="E184">
        <v>4.4000000000000004</v>
      </c>
      <c r="F184" t="s">
        <v>317</v>
      </c>
      <c r="G184" t="s">
        <v>14</v>
      </c>
      <c r="H184" t="s">
        <v>15</v>
      </c>
      <c r="K184" t="s">
        <v>16</v>
      </c>
      <c r="L184" t="s">
        <v>17</v>
      </c>
    </row>
    <row r="185" spans="1:15">
      <c r="A185" t="s">
        <v>1179</v>
      </c>
      <c r="B185" t="s">
        <v>1180</v>
      </c>
      <c r="C185" t="s">
        <v>18</v>
      </c>
      <c r="D185" t="s">
        <v>19</v>
      </c>
      <c r="E185">
        <v>4.58</v>
      </c>
      <c r="F185" t="s">
        <v>1137</v>
      </c>
      <c r="G185" t="s">
        <v>32</v>
      </c>
      <c r="H185" t="s">
        <v>503</v>
      </c>
      <c r="K185" t="s">
        <v>1181</v>
      </c>
      <c r="L185" t="s">
        <v>17</v>
      </c>
    </row>
    <row r="186" spans="1:15">
      <c r="A186" t="s">
        <v>274</v>
      </c>
      <c r="B186" t="s">
        <v>275</v>
      </c>
      <c r="C186" t="s">
        <v>18</v>
      </c>
      <c r="D186" t="s">
        <v>62</v>
      </c>
      <c r="E186">
        <v>4.5999999999999996</v>
      </c>
      <c r="F186" t="s">
        <v>157</v>
      </c>
      <c r="G186" t="s">
        <v>180</v>
      </c>
      <c r="H186" t="s">
        <v>276</v>
      </c>
      <c r="I186">
        <f>VLOOKUP(B186,[1]Data!$B:$G,6,FALSE)</f>
        <v>34.157961</v>
      </c>
      <c r="J186">
        <f>VLOOKUP(B186,[1]Data!$B:$H,7,FALSE)</f>
        <v>-89.904632000000007</v>
      </c>
      <c r="K186" t="s">
        <v>182</v>
      </c>
      <c r="L186" t="s">
        <v>17</v>
      </c>
      <c r="M186" t="str">
        <f>VLOOKUP(B186,[1]Data!$B:$K,10,FALSE)</f>
        <v>Enid Dam</v>
      </c>
      <c r="N186" t="str">
        <f>VLOOKUP(B186,[1]Data!$B:$L,11,FALSE)</f>
        <v>CEMVK</v>
      </c>
    </row>
    <row r="187" spans="1:15">
      <c r="A187" t="s">
        <v>455</v>
      </c>
      <c r="B187" t="s">
        <v>456</v>
      </c>
      <c r="C187" t="s">
        <v>18</v>
      </c>
      <c r="D187" t="s">
        <v>62</v>
      </c>
      <c r="E187">
        <v>4.7</v>
      </c>
      <c r="F187" t="s">
        <v>317</v>
      </c>
      <c r="G187" t="s">
        <v>27</v>
      </c>
      <c r="H187" t="s">
        <v>457</v>
      </c>
      <c r="K187" t="s">
        <v>458</v>
      </c>
      <c r="L187" t="s">
        <v>17</v>
      </c>
      <c r="M187" t="str">
        <f>VLOOKUP(B187,[1]Data!$B:$K,10,FALSE)</f>
        <v>Barretts Diversion</v>
      </c>
      <c r="N187" t="str">
        <f>VLOOKUP(B187,[1]Data!$B:$L,11,FALSE)</f>
        <v>Reclamation</v>
      </c>
      <c r="O187" t="str">
        <f>VLOOKUP(B187,[1]Data!$B:$M,12,FALSE)</f>
        <v>Beaverhead River</v>
      </c>
    </row>
    <row r="188" spans="1:15">
      <c r="A188" t="s">
        <v>30</v>
      </c>
      <c r="B188" t="s">
        <v>31</v>
      </c>
      <c r="C188" t="s">
        <v>18</v>
      </c>
      <c r="D188" t="s">
        <v>19</v>
      </c>
      <c r="E188">
        <v>4.8</v>
      </c>
      <c r="F188" t="s">
        <v>12</v>
      </c>
      <c r="G188" t="s">
        <v>32</v>
      </c>
      <c r="H188" t="s">
        <v>33</v>
      </c>
      <c r="K188" t="s">
        <v>34</v>
      </c>
      <c r="L188" t="s">
        <v>17</v>
      </c>
    </row>
    <row r="189" spans="1:15">
      <c r="B189" t="s">
        <v>294</v>
      </c>
      <c r="C189" t="s">
        <v>18</v>
      </c>
      <c r="D189" t="s">
        <v>62</v>
      </c>
      <c r="E189">
        <v>4.8</v>
      </c>
      <c r="F189" t="s">
        <v>293</v>
      </c>
      <c r="G189" t="s">
        <v>27</v>
      </c>
      <c r="H189" t="s">
        <v>295</v>
      </c>
      <c r="K189" t="s">
        <v>296</v>
      </c>
      <c r="L189" t="s">
        <v>24</v>
      </c>
      <c r="M189" t="str">
        <f>VLOOKUP(B189,[1]Data!$B:$K,10,FALSE)</f>
        <v>Canyon Ferry Dam</v>
      </c>
      <c r="N189" t="str">
        <f>VLOOKUP(B189,[1]Data!$B:$L,11,FALSE)</f>
        <v>Reclamation</v>
      </c>
    </row>
    <row r="190" spans="1:15">
      <c r="B190" t="s">
        <v>299</v>
      </c>
      <c r="C190" t="s">
        <v>18</v>
      </c>
      <c r="D190" t="s">
        <v>19</v>
      </c>
      <c r="E190">
        <v>4.8</v>
      </c>
      <c r="F190" t="s">
        <v>293</v>
      </c>
      <c r="G190" t="s">
        <v>50</v>
      </c>
      <c r="H190" t="s">
        <v>288</v>
      </c>
      <c r="K190" t="s">
        <v>289</v>
      </c>
      <c r="L190" t="s">
        <v>24</v>
      </c>
    </row>
    <row r="191" spans="1:15">
      <c r="A191" t="s">
        <v>425</v>
      </c>
      <c r="B191" t="s">
        <v>426</v>
      </c>
      <c r="C191" t="s">
        <v>18</v>
      </c>
      <c r="D191" t="s">
        <v>62</v>
      </c>
      <c r="E191">
        <v>4.8</v>
      </c>
      <c r="F191" t="s">
        <v>317</v>
      </c>
      <c r="G191" t="s">
        <v>211</v>
      </c>
      <c r="H191" t="s">
        <v>427</v>
      </c>
      <c r="K191" t="s">
        <v>428</v>
      </c>
      <c r="L191" t="s">
        <v>17</v>
      </c>
    </row>
    <row r="192" spans="1:15">
      <c r="A192" t="s">
        <v>824</v>
      </c>
      <c r="B192" t="s">
        <v>825</v>
      </c>
      <c r="C192" t="s">
        <v>18</v>
      </c>
      <c r="D192" t="s">
        <v>62</v>
      </c>
      <c r="E192">
        <v>4.8</v>
      </c>
      <c r="F192" t="s">
        <v>317</v>
      </c>
      <c r="G192" t="s">
        <v>185</v>
      </c>
      <c r="H192" t="s">
        <v>826</v>
      </c>
      <c r="K192" t="s">
        <v>827</v>
      </c>
      <c r="L192" t="s">
        <v>17</v>
      </c>
      <c r="M192" t="str">
        <f>VLOOKUP(B192,[1]Data!$B:$K,10,FALSE)</f>
        <v>Scott's Mill Dam</v>
      </c>
      <c r="N192" t="str">
        <f>VLOOKUP(B192,[1]Data!$B:$L,11,FALSE)</f>
        <v>Luminaire Technologies, Inc</v>
      </c>
    </row>
    <row r="193" spans="1:14">
      <c r="A193" t="s">
        <v>735</v>
      </c>
      <c r="B193" t="s">
        <v>736</v>
      </c>
      <c r="C193" t="s">
        <v>18</v>
      </c>
      <c r="D193" t="s">
        <v>167</v>
      </c>
      <c r="E193">
        <v>4.9950000000000001</v>
      </c>
      <c r="F193" t="s">
        <v>317</v>
      </c>
      <c r="G193" t="s">
        <v>200</v>
      </c>
      <c r="H193" t="s">
        <v>557</v>
      </c>
      <c r="K193" t="s">
        <v>737</v>
      </c>
      <c r="L193" t="s">
        <v>509</v>
      </c>
    </row>
    <row r="194" spans="1:14">
      <c r="A194" t="s">
        <v>849</v>
      </c>
      <c r="B194" t="s">
        <v>850</v>
      </c>
      <c r="C194" t="s">
        <v>18</v>
      </c>
      <c r="D194" t="s">
        <v>62</v>
      </c>
      <c r="E194">
        <v>5</v>
      </c>
      <c r="F194" t="s">
        <v>317</v>
      </c>
      <c r="G194" t="s">
        <v>414</v>
      </c>
      <c r="H194" t="s">
        <v>851</v>
      </c>
      <c r="K194" t="s">
        <v>852</v>
      </c>
      <c r="L194" t="s">
        <v>17</v>
      </c>
    </row>
    <row r="195" spans="1:14">
      <c r="A195" t="s">
        <v>902</v>
      </c>
      <c r="B195" t="s">
        <v>903</v>
      </c>
      <c r="C195" t="s">
        <v>18</v>
      </c>
      <c r="D195" t="s">
        <v>62</v>
      </c>
      <c r="E195">
        <v>5</v>
      </c>
      <c r="F195" t="s">
        <v>317</v>
      </c>
      <c r="G195" t="s">
        <v>206</v>
      </c>
      <c r="H195" t="s">
        <v>207</v>
      </c>
      <c r="K195" t="s">
        <v>904</v>
      </c>
      <c r="L195" t="s">
        <v>17</v>
      </c>
      <c r="M195" t="str">
        <f>VLOOKUP(B195,[1]Data!$B:$K,10,FALSE)</f>
        <v>Dashields Lock and Dam</v>
      </c>
      <c r="N195" t="str">
        <f>VLOOKUP(B195,[1]Data!$B:$L,11,FALSE)</f>
        <v>CELRP</v>
      </c>
    </row>
    <row r="196" spans="1:14">
      <c r="A196" t="s">
        <v>941</v>
      </c>
      <c r="B196" t="s">
        <v>942</v>
      </c>
      <c r="C196" t="s">
        <v>18</v>
      </c>
      <c r="D196" t="s">
        <v>62</v>
      </c>
      <c r="E196">
        <v>5</v>
      </c>
      <c r="F196" t="s">
        <v>317</v>
      </c>
      <c r="G196" t="s">
        <v>211</v>
      </c>
      <c r="H196" t="s">
        <v>264</v>
      </c>
      <c r="K196" t="s">
        <v>943</v>
      </c>
      <c r="L196" t="s">
        <v>17</v>
      </c>
    </row>
    <row r="197" spans="1:14">
      <c r="A197" t="s">
        <v>978</v>
      </c>
      <c r="B197" t="s">
        <v>979</v>
      </c>
      <c r="C197" t="s">
        <v>18</v>
      </c>
      <c r="D197" t="s">
        <v>62</v>
      </c>
      <c r="E197">
        <v>5</v>
      </c>
      <c r="F197" t="s">
        <v>317</v>
      </c>
      <c r="G197" t="s">
        <v>164</v>
      </c>
      <c r="H197" t="s">
        <v>165</v>
      </c>
      <c r="K197" t="s">
        <v>980</v>
      </c>
      <c r="L197" t="s">
        <v>17</v>
      </c>
      <c r="M197" t="str">
        <f>VLOOKUP(B197,[1]Data!$B:$K,10,FALSE)</f>
        <v>Howard A. Hanson Dam</v>
      </c>
      <c r="N197" t="str">
        <f>VLOOKUP(B197,[1]Data!$B:$L,11,FALSE)</f>
        <v>CENWS</v>
      </c>
    </row>
    <row r="198" spans="1:14">
      <c r="A198" t="s">
        <v>997</v>
      </c>
      <c r="B198" t="s">
        <v>998</v>
      </c>
      <c r="C198" t="s">
        <v>18</v>
      </c>
      <c r="D198" t="s">
        <v>19</v>
      </c>
      <c r="E198">
        <v>5</v>
      </c>
      <c r="F198" t="s">
        <v>989</v>
      </c>
      <c r="G198" t="s">
        <v>14</v>
      </c>
      <c r="H198" t="s">
        <v>999</v>
      </c>
      <c r="I198">
        <f>VLOOKUP(B198,[1]Data!$B:$G,6,FALSE)</f>
        <v>40.354683999999999</v>
      </c>
      <c r="J198">
        <f>VLOOKUP(B198,[1]Data!$B:$H,7,FALSE)</f>
        <v>-121.69811199999999</v>
      </c>
      <c r="K198" t="s">
        <v>1000</v>
      </c>
      <c r="L198" t="s">
        <v>17</v>
      </c>
    </row>
    <row r="199" spans="1:14">
      <c r="A199" t="s">
        <v>1044</v>
      </c>
      <c r="B199" t="s">
        <v>1045</v>
      </c>
      <c r="C199" t="s">
        <v>18</v>
      </c>
      <c r="D199" t="s">
        <v>62</v>
      </c>
      <c r="E199">
        <v>5</v>
      </c>
      <c r="F199" t="s">
        <v>989</v>
      </c>
      <c r="G199" t="s">
        <v>211</v>
      </c>
      <c r="H199" t="s">
        <v>212</v>
      </c>
      <c r="K199" t="s">
        <v>1046</v>
      </c>
      <c r="L199" t="s">
        <v>17</v>
      </c>
      <c r="M199" t="str">
        <f>VLOOKUP(B199,[1]Data!$B:$K,10,FALSE)</f>
        <v>Kentucky River Lock &amp; Dam 11</v>
      </c>
      <c r="N199" t="str">
        <f>VLOOKUP(B199,[1]Data!$B:$L,11,FALSE)</f>
        <v>Commonwealth of Kentucky</v>
      </c>
    </row>
    <row r="200" spans="1:14">
      <c r="A200" t="s">
        <v>1055</v>
      </c>
      <c r="B200" t="s">
        <v>1056</v>
      </c>
      <c r="C200" t="s">
        <v>18</v>
      </c>
      <c r="D200" t="s">
        <v>62</v>
      </c>
      <c r="E200">
        <v>5</v>
      </c>
      <c r="F200" t="s">
        <v>989</v>
      </c>
      <c r="G200" t="s">
        <v>190</v>
      </c>
      <c r="H200" t="s">
        <v>261</v>
      </c>
      <c r="K200" t="s">
        <v>192</v>
      </c>
      <c r="L200" t="s">
        <v>17</v>
      </c>
      <c r="M200" t="str">
        <f>VLOOKUP(B200,[1]Data!$B:$K,10,FALSE)</f>
        <v>Lowell Lock and Dam</v>
      </c>
      <c r="N200" t="str">
        <f>VLOOKUP(B200,[1]Data!$B:$L,11,FALSE)</f>
        <v>Ohio DNR</v>
      </c>
    </row>
    <row r="201" spans="1:14">
      <c r="A201" t="s">
        <v>1088</v>
      </c>
      <c r="B201" t="s">
        <v>1089</v>
      </c>
      <c r="C201" t="s">
        <v>18</v>
      </c>
      <c r="D201" t="s">
        <v>62</v>
      </c>
      <c r="E201">
        <v>5</v>
      </c>
      <c r="F201" t="s">
        <v>989</v>
      </c>
      <c r="G201" t="s">
        <v>159</v>
      </c>
      <c r="H201" t="s">
        <v>1090</v>
      </c>
      <c r="K201" t="s">
        <v>1091</v>
      </c>
      <c r="L201" t="s">
        <v>17</v>
      </c>
      <c r="M201" t="str">
        <f>VLOOKUP(B201,[1]Data!$B:$K,10,FALSE)</f>
        <v>Morgantown Lock and Dam</v>
      </c>
      <c r="N201" t="str">
        <f>VLOOKUP(B201,[1]Data!$B:$L,11,FALSE)</f>
        <v>CELRP</v>
      </c>
    </row>
    <row r="202" spans="1:14">
      <c r="A202" t="s">
        <v>1095</v>
      </c>
      <c r="B202" t="s">
        <v>1096</v>
      </c>
      <c r="C202" t="s">
        <v>18</v>
      </c>
      <c r="D202" t="s">
        <v>62</v>
      </c>
      <c r="E202">
        <v>5</v>
      </c>
      <c r="F202" t="s">
        <v>989</v>
      </c>
      <c r="G202" t="s">
        <v>206</v>
      </c>
      <c r="H202" t="s">
        <v>1071</v>
      </c>
      <c r="K202" t="s">
        <v>1097</v>
      </c>
      <c r="L202" t="s">
        <v>17</v>
      </c>
      <c r="M202" t="str">
        <f>VLOOKUP(B202,[1]Data!$B:$K,10,FALSE)</f>
        <v>Point Marion Locks and Dam</v>
      </c>
      <c r="N202" t="str">
        <f>VLOOKUP(B202,[1]Data!$B:$L,11,FALSE)</f>
        <v>CELRP</v>
      </c>
    </row>
    <row r="203" spans="1:14">
      <c r="A203" t="s">
        <v>1241</v>
      </c>
      <c r="B203" t="s">
        <v>1242</v>
      </c>
      <c r="C203" t="s">
        <v>18</v>
      </c>
      <c r="D203" t="s">
        <v>167</v>
      </c>
      <c r="E203">
        <v>5</v>
      </c>
      <c r="F203" t="s">
        <v>1137</v>
      </c>
      <c r="G203" t="s">
        <v>121</v>
      </c>
      <c r="H203" t="s">
        <v>1243</v>
      </c>
      <c r="K203" t="s">
        <v>1244</v>
      </c>
      <c r="L203" t="s">
        <v>17</v>
      </c>
    </row>
    <row r="204" spans="1:14">
      <c r="A204" t="s">
        <v>1291</v>
      </c>
      <c r="B204" t="s">
        <v>1293</v>
      </c>
      <c r="C204" t="s">
        <v>18</v>
      </c>
      <c r="D204" t="s">
        <v>167</v>
      </c>
      <c r="E204">
        <v>5</v>
      </c>
      <c r="F204" t="s">
        <v>1292</v>
      </c>
      <c r="G204" t="s">
        <v>200</v>
      </c>
      <c r="H204" t="s">
        <v>1294</v>
      </c>
      <c r="K204" t="s">
        <v>1295</v>
      </c>
      <c r="L204" t="s">
        <v>17</v>
      </c>
    </row>
    <row r="205" spans="1:14">
      <c r="A205" t="s">
        <v>226</v>
      </c>
      <c r="B205" t="s">
        <v>227</v>
      </c>
      <c r="C205" t="s">
        <v>18</v>
      </c>
      <c r="D205" t="s">
        <v>62</v>
      </c>
      <c r="E205">
        <v>5.0999999999999996</v>
      </c>
      <c r="F205" t="s">
        <v>157</v>
      </c>
      <c r="G205" t="s">
        <v>180</v>
      </c>
      <c r="H205" t="s">
        <v>228</v>
      </c>
      <c r="K205" t="s">
        <v>182</v>
      </c>
      <c r="L205" t="s">
        <v>17</v>
      </c>
      <c r="M205" t="str">
        <f>VLOOKUP(B205,[1]Data!$B:$K,10,FALSE)</f>
        <v>Arkabutla Dam</v>
      </c>
      <c r="N205" t="str">
        <f>VLOOKUP(B205,[1]Data!$B:$L,11,FALSE)</f>
        <v>CEMVK</v>
      </c>
    </row>
    <row r="206" spans="1:14">
      <c r="A206" t="s">
        <v>204</v>
      </c>
      <c r="B206" t="s">
        <v>205</v>
      </c>
      <c r="C206" t="s">
        <v>18</v>
      </c>
      <c r="D206" t="s">
        <v>62</v>
      </c>
      <c r="E206">
        <v>5.25</v>
      </c>
      <c r="F206" t="s">
        <v>157</v>
      </c>
      <c r="G206" t="s">
        <v>206</v>
      </c>
      <c r="H206" t="s">
        <v>207</v>
      </c>
      <c r="K206" t="s">
        <v>208</v>
      </c>
      <c r="L206" t="s">
        <v>17</v>
      </c>
      <c r="M206" t="str">
        <f>VLOOKUP(B206,[1]Data!$B:$K,10,FALSE)</f>
        <v>Braddock Locks and Dam</v>
      </c>
      <c r="N206" t="str">
        <f>VLOOKUP(B206,[1]Data!$B:$L,11,FALSE)</f>
        <v>CELRP</v>
      </c>
    </row>
    <row r="207" spans="1:14">
      <c r="A207" t="s">
        <v>35</v>
      </c>
      <c r="B207" t="s">
        <v>36</v>
      </c>
      <c r="C207" t="s">
        <v>18</v>
      </c>
      <c r="D207" t="s">
        <v>19</v>
      </c>
      <c r="E207">
        <v>5.3</v>
      </c>
      <c r="F207" t="s">
        <v>12</v>
      </c>
      <c r="G207" t="s">
        <v>37</v>
      </c>
      <c r="H207" t="s">
        <v>38</v>
      </c>
      <c r="K207" t="s">
        <v>39</v>
      </c>
      <c r="L207" t="s">
        <v>17</v>
      </c>
    </row>
    <row r="208" spans="1:14">
      <c r="A208" t="s">
        <v>812</v>
      </c>
      <c r="B208" t="s">
        <v>813</v>
      </c>
      <c r="C208" t="s">
        <v>18</v>
      </c>
      <c r="D208" t="s">
        <v>62</v>
      </c>
      <c r="E208">
        <v>5.6</v>
      </c>
      <c r="F208" t="s">
        <v>317</v>
      </c>
      <c r="G208" t="s">
        <v>211</v>
      </c>
      <c r="H208" t="s">
        <v>814</v>
      </c>
      <c r="K208" t="s">
        <v>815</v>
      </c>
      <c r="L208" t="s">
        <v>17</v>
      </c>
    </row>
    <row r="209" spans="1:14">
      <c r="B209" t="s">
        <v>313</v>
      </c>
      <c r="C209" t="s">
        <v>18</v>
      </c>
      <c r="D209" t="s">
        <v>62</v>
      </c>
      <c r="E209">
        <v>5.8</v>
      </c>
      <c r="F209" t="s">
        <v>293</v>
      </c>
      <c r="G209" t="s">
        <v>50</v>
      </c>
      <c r="H209" t="s">
        <v>314</v>
      </c>
      <c r="K209" t="s">
        <v>315</v>
      </c>
      <c r="L209" t="s">
        <v>24</v>
      </c>
      <c r="N209" t="str">
        <f>VLOOKUP(B209,[1]Data!$B:$L,11,FALSE)</f>
        <v>Reclamation</v>
      </c>
    </row>
    <row r="210" spans="1:14">
      <c r="B210" t="s">
        <v>304</v>
      </c>
      <c r="C210" t="s">
        <v>18</v>
      </c>
      <c r="D210" t="s">
        <v>62</v>
      </c>
      <c r="E210">
        <v>5.9</v>
      </c>
      <c r="F210" t="s">
        <v>293</v>
      </c>
      <c r="G210" t="s">
        <v>305</v>
      </c>
      <c r="H210" t="s">
        <v>306</v>
      </c>
      <c r="K210" t="s">
        <v>307</v>
      </c>
      <c r="L210" t="s">
        <v>17</v>
      </c>
    </row>
    <row r="211" spans="1:14">
      <c r="A211" t="s">
        <v>162</v>
      </c>
      <c r="B211" t="s">
        <v>163</v>
      </c>
      <c r="C211" t="s">
        <v>18</v>
      </c>
      <c r="D211" t="s">
        <v>167</v>
      </c>
      <c r="E211">
        <v>6</v>
      </c>
      <c r="F211" t="s">
        <v>157</v>
      </c>
      <c r="G211" t="s">
        <v>164</v>
      </c>
      <c r="H211" t="s">
        <v>165</v>
      </c>
      <c r="K211" t="s">
        <v>166</v>
      </c>
      <c r="L211" t="s">
        <v>24</v>
      </c>
    </row>
    <row r="212" spans="1:14">
      <c r="A212" t="s">
        <v>176</v>
      </c>
      <c r="B212" t="s">
        <v>177</v>
      </c>
      <c r="C212" t="s">
        <v>18</v>
      </c>
      <c r="D212" t="s">
        <v>167</v>
      </c>
      <c r="E212">
        <v>6</v>
      </c>
      <c r="F212" t="s">
        <v>157</v>
      </c>
      <c r="G212" t="s">
        <v>164</v>
      </c>
      <c r="H212" t="s">
        <v>165</v>
      </c>
      <c r="K212" t="s">
        <v>166</v>
      </c>
      <c r="L212" t="s">
        <v>24</v>
      </c>
    </row>
    <row r="213" spans="1:14">
      <c r="A213" t="s">
        <v>393</v>
      </c>
      <c r="B213" t="s">
        <v>394</v>
      </c>
      <c r="C213" t="s">
        <v>18</v>
      </c>
      <c r="D213" t="s">
        <v>62</v>
      </c>
      <c r="E213">
        <v>6</v>
      </c>
      <c r="F213" t="s">
        <v>317</v>
      </c>
      <c r="G213" t="s">
        <v>211</v>
      </c>
      <c r="H213" t="s">
        <v>395</v>
      </c>
      <c r="K213" t="s">
        <v>396</v>
      </c>
      <c r="L213" t="s">
        <v>17</v>
      </c>
      <c r="M213" t="str">
        <f>VLOOKUP(B213,[1]Data!$B:$K,10,FALSE)</f>
        <v>Cave Run Lake Dam</v>
      </c>
      <c r="N213" t="str">
        <f>VLOOKUP(B213,[1]Data!$B:$L,11,FALSE)</f>
        <v>CELRL</v>
      </c>
    </row>
    <row r="214" spans="1:14">
      <c r="A214" t="s">
        <v>651</v>
      </c>
      <c r="B214" t="s">
        <v>652</v>
      </c>
      <c r="C214" t="s">
        <v>18</v>
      </c>
      <c r="D214" t="s">
        <v>62</v>
      </c>
      <c r="E214">
        <v>6</v>
      </c>
      <c r="F214" t="s">
        <v>317</v>
      </c>
      <c r="G214" t="s">
        <v>238</v>
      </c>
      <c r="H214" t="s">
        <v>649</v>
      </c>
      <c r="K214" t="s">
        <v>653</v>
      </c>
      <c r="L214" t="s">
        <v>17</v>
      </c>
    </row>
    <row r="215" spans="1:14">
      <c r="A215" t="s">
        <v>710</v>
      </c>
      <c r="B215" t="s">
        <v>711</v>
      </c>
      <c r="C215" t="s">
        <v>18</v>
      </c>
      <c r="D215" t="s">
        <v>62</v>
      </c>
      <c r="E215">
        <v>6</v>
      </c>
      <c r="F215" t="s">
        <v>317</v>
      </c>
      <c r="G215" t="s">
        <v>211</v>
      </c>
      <c r="H215" t="s">
        <v>712</v>
      </c>
      <c r="K215" t="s">
        <v>713</v>
      </c>
      <c r="L215" t="s">
        <v>17</v>
      </c>
    </row>
    <row r="216" spans="1:14">
      <c r="A216" t="s">
        <v>863</v>
      </c>
      <c r="B216" t="s">
        <v>864</v>
      </c>
      <c r="C216" t="s">
        <v>18</v>
      </c>
      <c r="D216" t="s">
        <v>62</v>
      </c>
      <c r="E216">
        <v>6</v>
      </c>
      <c r="F216" t="s">
        <v>317</v>
      </c>
      <c r="G216" t="s">
        <v>865</v>
      </c>
      <c r="H216" t="s">
        <v>866</v>
      </c>
      <c r="K216" t="s">
        <v>867</v>
      </c>
      <c r="L216" t="s">
        <v>17</v>
      </c>
    </row>
    <row r="217" spans="1:14">
      <c r="A217" t="s">
        <v>886</v>
      </c>
      <c r="B217" t="s">
        <v>887</v>
      </c>
      <c r="C217" t="s">
        <v>18</v>
      </c>
      <c r="D217" t="s">
        <v>62</v>
      </c>
      <c r="E217">
        <v>6</v>
      </c>
      <c r="F217" t="s">
        <v>317</v>
      </c>
      <c r="G217" t="s">
        <v>247</v>
      </c>
      <c r="H217" t="s">
        <v>888</v>
      </c>
      <c r="K217" t="s">
        <v>889</v>
      </c>
      <c r="L217" t="s">
        <v>17</v>
      </c>
      <c r="M217" t="str">
        <f>VLOOKUP(B217,[1]Data!$B:$K,10,FALSE)</f>
        <v>Wister Lake</v>
      </c>
      <c r="N217" t="str">
        <f>VLOOKUP(B217,[1]Data!$B:$L,11,FALSE)</f>
        <v>CESWT</v>
      </c>
    </row>
    <row r="218" spans="1:14">
      <c r="A218" t="s">
        <v>988</v>
      </c>
      <c r="B218" t="s">
        <v>990</v>
      </c>
      <c r="C218" t="s">
        <v>18</v>
      </c>
      <c r="D218" t="s">
        <v>62</v>
      </c>
      <c r="E218">
        <v>6</v>
      </c>
      <c r="F218" t="s">
        <v>989</v>
      </c>
      <c r="G218" t="s">
        <v>159</v>
      </c>
      <c r="H218" t="s">
        <v>991</v>
      </c>
      <c r="K218" t="s">
        <v>992</v>
      </c>
      <c r="L218" t="s">
        <v>82</v>
      </c>
      <c r="M218" t="str">
        <f>VLOOKUP(B218,[1]Data!$B:$K,10,FALSE)</f>
        <v>Opekiska Lock &amp; Dam</v>
      </c>
      <c r="N218" t="str">
        <f>VLOOKUP(B218,[1]Data!$B:$L,11,FALSE)</f>
        <v>CELRP</v>
      </c>
    </row>
    <row r="219" spans="1:14">
      <c r="A219" t="s">
        <v>929</v>
      </c>
      <c r="B219" t="s">
        <v>930</v>
      </c>
      <c r="C219" t="s">
        <v>18</v>
      </c>
      <c r="D219" t="s">
        <v>62</v>
      </c>
      <c r="E219">
        <v>6.3</v>
      </c>
      <c r="F219" t="s">
        <v>317</v>
      </c>
      <c r="G219" t="s">
        <v>206</v>
      </c>
      <c r="H219" t="s">
        <v>931</v>
      </c>
      <c r="K219" t="s">
        <v>668</v>
      </c>
      <c r="L219" t="s">
        <v>17</v>
      </c>
    </row>
    <row r="220" spans="1:14">
      <c r="A220" t="s">
        <v>1300</v>
      </c>
      <c r="B220" t="s">
        <v>1301</v>
      </c>
      <c r="C220" t="s">
        <v>18</v>
      </c>
      <c r="D220" t="s">
        <v>167</v>
      </c>
      <c r="E220">
        <v>6.5</v>
      </c>
      <c r="F220" t="s">
        <v>1292</v>
      </c>
      <c r="G220" t="s">
        <v>200</v>
      </c>
      <c r="H220" t="s">
        <v>201</v>
      </c>
      <c r="K220" t="s">
        <v>1302</v>
      </c>
      <c r="L220" t="s">
        <v>203</v>
      </c>
    </row>
    <row r="221" spans="1:14">
      <c r="A221" t="s">
        <v>232</v>
      </c>
      <c r="B221" t="s">
        <v>233</v>
      </c>
      <c r="C221" t="s">
        <v>18</v>
      </c>
      <c r="D221" t="s">
        <v>62</v>
      </c>
      <c r="E221">
        <v>6.8</v>
      </c>
      <c r="F221" t="s">
        <v>157</v>
      </c>
      <c r="G221" t="s">
        <v>170</v>
      </c>
      <c r="H221" t="s">
        <v>234</v>
      </c>
      <c r="K221" t="s">
        <v>235</v>
      </c>
      <c r="L221" t="s">
        <v>17</v>
      </c>
      <c r="M221" t="str">
        <f>VLOOKUP(B221,[1]Data!$B:$K,10,FALSE)</f>
        <v>Lake Shelbyville Dam</v>
      </c>
      <c r="N221" t="str">
        <f>VLOOKUP(B221,[1]Data!$B:$L,11,FALSE)</f>
        <v>CEMVS</v>
      </c>
    </row>
    <row r="222" spans="1:14">
      <c r="A222" t="s">
        <v>932</v>
      </c>
      <c r="B222" t="s">
        <v>933</v>
      </c>
      <c r="C222" t="s">
        <v>18</v>
      </c>
      <c r="D222" t="s">
        <v>62</v>
      </c>
      <c r="E222">
        <v>6.8</v>
      </c>
      <c r="F222" t="s">
        <v>317</v>
      </c>
      <c r="G222" t="s">
        <v>211</v>
      </c>
      <c r="H222" t="s">
        <v>126</v>
      </c>
      <c r="K222" t="s">
        <v>934</v>
      </c>
      <c r="L222" t="s">
        <v>17</v>
      </c>
    </row>
    <row r="223" spans="1:14">
      <c r="A223" t="s">
        <v>1222</v>
      </c>
      <c r="B223" t="s">
        <v>1223</v>
      </c>
      <c r="C223" t="s">
        <v>18</v>
      </c>
      <c r="D223" t="s">
        <v>62</v>
      </c>
      <c r="E223">
        <v>7</v>
      </c>
      <c r="F223" t="s">
        <v>1137</v>
      </c>
      <c r="G223" t="s">
        <v>404</v>
      </c>
      <c r="H223" t="s">
        <v>1224</v>
      </c>
      <c r="K223" t="s">
        <v>1150</v>
      </c>
      <c r="L223" t="s">
        <v>17</v>
      </c>
      <c r="M223" t="str">
        <f>VLOOKUP(B223,[1]Data!$B:$K,10,FALSE)</f>
        <v>Coralville Dam</v>
      </c>
      <c r="N223" t="str">
        <f>VLOOKUP(B223,[1]Data!$B:$L,11,FALSE)</f>
        <v>CEMVR</v>
      </c>
    </row>
    <row r="224" spans="1:14">
      <c r="A224" t="s">
        <v>620</v>
      </c>
      <c r="B224" t="s">
        <v>621</v>
      </c>
      <c r="C224" t="s">
        <v>18</v>
      </c>
      <c r="D224" t="s">
        <v>62</v>
      </c>
      <c r="E224">
        <v>7.1</v>
      </c>
      <c r="F224" t="s">
        <v>317</v>
      </c>
      <c r="G224" t="s">
        <v>211</v>
      </c>
      <c r="H224" t="s">
        <v>622</v>
      </c>
      <c r="K224" t="s">
        <v>623</v>
      </c>
      <c r="L224" t="s">
        <v>17</v>
      </c>
    </row>
    <row r="225" spans="1:14">
      <c r="A225" t="s">
        <v>1008</v>
      </c>
      <c r="B225" t="s">
        <v>1009</v>
      </c>
      <c r="C225" t="s">
        <v>18</v>
      </c>
      <c r="D225" t="s">
        <v>62</v>
      </c>
      <c r="E225">
        <v>7.15</v>
      </c>
      <c r="F225" t="s">
        <v>989</v>
      </c>
      <c r="G225" t="s">
        <v>121</v>
      </c>
      <c r="H225" t="s">
        <v>1010</v>
      </c>
      <c r="K225" t="s">
        <v>1011</v>
      </c>
      <c r="L225" t="s">
        <v>17</v>
      </c>
      <c r="M225" t="str">
        <f>VLOOKUP(B225,[1]Data!$B:$K,10,FALSE)</f>
        <v>Wickiup Dam</v>
      </c>
      <c r="N225" t="str">
        <f>VLOOKUP(B225,[1]Data!$B:$L,11,FALSE)</f>
        <v>Bureau of Reclamation</v>
      </c>
    </row>
    <row r="226" spans="1:14">
      <c r="A226" t="s">
        <v>830</v>
      </c>
      <c r="B226" t="s">
        <v>831</v>
      </c>
      <c r="C226" t="s">
        <v>18</v>
      </c>
      <c r="D226" t="s">
        <v>62</v>
      </c>
      <c r="E226">
        <v>7.2</v>
      </c>
      <c r="F226" t="s">
        <v>317</v>
      </c>
      <c r="G226" t="s">
        <v>211</v>
      </c>
      <c r="H226" t="s">
        <v>832</v>
      </c>
      <c r="K226" t="s">
        <v>833</v>
      </c>
      <c r="L226" t="s">
        <v>17</v>
      </c>
    </row>
    <row r="227" spans="1:14">
      <c r="A227" t="s">
        <v>807</v>
      </c>
      <c r="B227" t="s">
        <v>808</v>
      </c>
      <c r="C227" t="s">
        <v>18</v>
      </c>
      <c r="D227" t="s">
        <v>62</v>
      </c>
      <c r="E227">
        <v>7.4</v>
      </c>
      <c r="F227" t="s">
        <v>317</v>
      </c>
      <c r="G227" t="s">
        <v>211</v>
      </c>
      <c r="H227" t="s">
        <v>622</v>
      </c>
      <c r="K227" t="s">
        <v>809</v>
      </c>
      <c r="L227" t="s">
        <v>17</v>
      </c>
    </row>
    <row r="228" spans="1:14">
      <c r="A228" t="s">
        <v>1092</v>
      </c>
      <c r="B228" t="s">
        <v>1093</v>
      </c>
      <c r="C228" t="s">
        <v>18</v>
      </c>
      <c r="D228" t="s">
        <v>62</v>
      </c>
      <c r="E228">
        <v>7.4</v>
      </c>
      <c r="F228" t="s">
        <v>989</v>
      </c>
      <c r="G228" t="s">
        <v>195</v>
      </c>
      <c r="H228" t="s">
        <v>663</v>
      </c>
      <c r="K228" t="s">
        <v>1094</v>
      </c>
      <c r="L228" t="s">
        <v>82</v>
      </c>
      <c r="M228" t="str">
        <f>VLOOKUP(B228,[1]Data!$B:$K,10,FALSE)</f>
        <v>Delta Dam</v>
      </c>
      <c r="N228" t="str">
        <f>VLOOKUP(B228,[1]Data!$B:$L,11,FALSE)</f>
        <v>New York State Canal Corporation</v>
      </c>
    </row>
    <row r="229" spans="1:14">
      <c r="A229" t="s">
        <v>871</v>
      </c>
      <c r="B229" t="s">
        <v>872</v>
      </c>
      <c r="C229" t="s">
        <v>18</v>
      </c>
      <c r="D229" t="s">
        <v>62</v>
      </c>
      <c r="E229">
        <v>7.5</v>
      </c>
      <c r="F229" t="s">
        <v>317</v>
      </c>
      <c r="G229" t="s">
        <v>159</v>
      </c>
      <c r="H229" t="s">
        <v>873</v>
      </c>
      <c r="K229" t="s">
        <v>874</v>
      </c>
      <c r="L229" t="s">
        <v>17</v>
      </c>
      <c r="M229" t="str">
        <f>VLOOKUP(B229,[1]Data!$B:$K,10,FALSE)</f>
        <v>Hildebrand Lock &amp; Dam</v>
      </c>
      <c r="N229" t="str">
        <f>VLOOKUP(B229,[1]Data!$B:$L,11,FALSE)</f>
        <v>CELRP</v>
      </c>
    </row>
    <row r="230" spans="1:14">
      <c r="A230" t="s">
        <v>669</v>
      </c>
      <c r="B230" t="s">
        <v>670</v>
      </c>
      <c r="C230" t="s">
        <v>18</v>
      </c>
      <c r="D230" t="s">
        <v>62</v>
      </c>
      <c r="E230">
        <v>7.9</v>
      </c>
      <c r="F230" t="s">
        <v>317</v>
      </c>
      <c r="G230" t="s">
        <v>671</v>
      </c>
      <c r="H230" t="s">
        <v>672</v>
      </c>
      <c r="K230" t="s">
        <v>673</v>
      </c>
      <c r="L230" t="s">
        <v>17</v>
      </c>
      <c r="M230" t="str">
        <f>VLOOKUP(B230,[1]Data!$B:$K,10,FALSE)</f>
        <v>Tuttle Creek Dam</v>
      </c>
      <c r="N230" t="str">
        <f>VLOOKUP(B230,[1]Data!$B:$L,11,FALSE)</f>
        <v>CENWK</v>
      </c>
    </row>
    <row r="231" spans="1:14">
      <c r="B231" t="s">
        <v>300</v>
      </c>
      <c r="C231" t="s">
        <v>18</v>
      </c>
      <c r="D231" t="s">
        <v>19</v>
      </c>
      <c r="E231">
        <v>8</v>
      </c>
      <c r="F231" t="s">
        <v>293</v>
      </c>
      <c r="G231" t="s">
        <v>301</v>
      </c>
      <c r="H231" t="s">
        <v>302</v>
      </c>
      <c r="K231" t="s">
        <v>303</v>
      </c>
      <c r="L231" t="s">
        <v>24</v>
      </c>
    </row>
    <row r="232" spans="1:14">
      <c r="A232" t="s">
        <v>624</v>
      </c>
      <c r="B232" t="s">
        <v>625</v>
      </c>
      <c r="C232" t="s">
        <v>18</v>
      </c>
      <c r="D232" t="s">
        <v>62</v>
      </c>
      <c r="E232">
        <v>8</v>
      </c>
      <c r="F232" t="s">
        <v>317</v>
      </c>
      <c r="G232" t="s">
        <v>472</v>
      </c>
      <c r="H232" t="s">
        <v>473</v>
      </c>
      <c r="K232" t="s">
        <v>626</v>
      </c>
      <c r="L232" t="s">
        <v>17</v>
      </c>
    </row>
    <row r="233" spans="1:14">
      <c r="A233" t="s">
        <v>683</v>
      </c>
      <c r="B233" t="s">
        <v>684</v>
      </c>
      <c r="C233" t="s">
        <v>18</v>
      </c>
      <c r="D233" t="s">
        <v>62</v>
      </c>
      <c r="E233">
        <v>8</v>
      </c>
      <c r="F233" t="s">
        <v>317</v>
      </c>
      <c r="G233" t="s">
        <v>399</v>
      </c>
      <c r="H233" t="s">
        <v>685</v>
      </c>
      <c r="K233" t="s">
        <v>686</v>
      </c>
      <c r="L233" t="s">
        <v>17</v>
      </c>
      <c r="M233" t="str">
        <f>VLOOKUP(B233,[1]Data!$B:$K,10,FALSE)</f>
        <v>Lock and Dam No. 22 (Mississippi River)</v>
      </c>
      <c r="N233" t="str">
        <f>VLOOKUP(B233,[1]Data!$B:$L,11,FALSE)</f>
        <v>CEMVR</v>
      </c>
    </row>
    <row r="234" spans="1:14">
      <c r="A234" t="s">
        <v>1176</v>
      </c>
      <c r="B234" t="s">
        <v>1177</v>
      </c>
      <c r="C234" t="s">
        <v>18</v>
      </c>
      <c r="D234" t="s">
        <v>62</v>
      </c>
      <c r="E234">
        <v>8</v>
      </c>
      <c r="F234" t="s">
        <v>1137</v>
      </c>
      <c r="G234" t="s">
        <v>238</v>
      </c>
      <c r="H234" t="s">
        <v>972</v>
      </c>
      <c r="K234" t="s">
        <v>1178</v>
      </c>
      <c r="L234" t="s">
        <v>17</v>
      </c>
      <c r="M234" t="str">
        <f>VLOOKUP(B234,[1]Data!$B:$K,10,FALSE)</f>
        <v>Columbia Lock and Dam</v>
      </c>
      <c r="N234" t="str">
        <f>VLOOKUP(B234,[1]Data!$B:$L,11,FALSE)</f>
        <v>CEMVK</v>
      </c>
    </row>
    <row r="235" spans="1:14">
      <c r="A235" t="s">
        <v>1325</v>
      </c>
      <c r="B235" t="s">
        <v>1326</v>
      </c>
      <c r="C235" t="s">
        <v>18</v>
      </c>
      <c r="D235" t="s">
        <v>62</v>
      </c>
      <c r="E235">
        <v>8.3000000000000007</v>
      </c>
      <c r="F235" t="s">
        <v>1292</v>
      </c>
      <c r="G235" t="s">
        <v>121</v>
      </c>
      <c r="H235" t="s">
        <v>818</v>
      </c>
      <c r="K235" t="s">
        <v>1327</v>
      </c>
      <c r="L235" t="s">
        <v>17</v>
      </c>
      <c r="M235" t="str">
        <f>VLOOKUP(B235,[1]Data!$B:$K,10,FALSE)</f>
        <v>Dorena Lake Dam</v>
      </c>
      <c r="N235" t="str">
        <f>VLOOKUP(B235,[1]Data!$B:$L,11,FALSE)</f>
        <v>CENWP</v>
      </c>
    </row>
    <row r="236" spans="1:14">
      <c r="A236" t="s">
        <v>714</v>
      </c>
      <c r="B236" t="s">
        <v>715</v>
      </c>
      <c r="C236" t="s">
        <v>18</v>
      </c>
      <c r="D236" t="s">
        <v>62</v>
      </c>
      <c r="E236">
        <v>8.9</v>
      </c>
      <c r="F236" t="s">
        <v>317</v>
      </c>
      <c r="G236" t="s">
        <v>211</v>
      </c>
      <c r="H236" t="s">
        <v>716</v>
      </c>
      <c r="K236" t="s">
        <v>717</v>
      </c>
      <c r="L236" t="s">
        <v>17</v>
      </c>
    </row>
    <row r="237" spans="1:14">
      <c r="A237" t="s">
        <v>178</v>
      </c>
      <c r="B237" t="s">
        <v>179</v>
      </c>
      <c r="C237" t="s">
        <v>18</v>
      </c>
      <c r="D237" t="s">
        <v>62</v>
      </c>
      <c r="E237">
        <v>9</v>
      </c>
      <c r="F237" t="s">
        <v>157</v>
      </c>
      <c r="G237" t="s">
        <v>180</v>
      </c>
      <c r="H237" t="s">
        <v>181</v>
      </c>
      <c r="I237">
        <f>VLOOKUP(B237,[1]Data!$B:$G,6,FALSE)</f>
        <v>33.808331000000003</v>
      </c>
      <c r="J237">
        <f>VLOOKUP(B237,[1]Data!$B:$H,7,FALSE)</f>
        <v>-89.771666999999994</v>
      </c>
      <c r="K237" t="s">
        <v>182</v>
      </c>
      <c r="L237" t="s">
        <v>17</v>
      </c>
      <c r="M237" t="str">
        <f>VLOOKUP(B237,[1]Data!$B:$K,10,FALSE)</f>
        <v>Grenada Dam</v>
      </c>
      <c r="N237" t="str">
        <f>VLOOKUP(B237,[1]Data!$B:$L,11,FALSE)</f>
        <v>CEMVK</v>
      </c>
    </row>
    <row r="238" spans="1:14">
      <c r="A238" t="s">
        <v>241</v>
      </c>
      <c r="B238" t="s">
        <v>242</v>
      </c>
      <c r="C238" t="s">
        <v>18</v>
      </c>
      <c r="D238" t="s">
        <v>62</v>
      </c>
      <c r="E238">
        <v>9</v>
      </c>
      <c r="F238" t="s">
        <v>157</v>
      </c>
      <c r="G238" t="s">
        <v>164</v>
      </c>
      <c r="H238" t="s">
        <v>243</v>
      </c>
      <c r="K238" t="s">
        <v>244</v>
      </c>
      <c r="L238" t="s">
        <v>24</v>
      </c>
    </row>
    <row r="239" spans="1:14">
      <c r="B239" t="s">
        <v>310</v>
      </c>
      <c r="C239" t="s">
        <v>18</v>
      </c>
      <c r="D239" t="s">
        <v>62</v>
      </c>
      <c r="E239">
        <v>9</v>
      </c>
      <c r="F239" t="s">
        <v>293</v>
      </c>
      <c r="G239" t="s">
        <v>27</v>
      </c>
      <c r="H239" t="s">
        <v>311</v>
      </c>
      <c r="K239" t="s">
        <v>312</v>
      </c>
      <c r="L239" t="s">
        <v>24</v>
      </c>
      <c r="N239" t="str">
        <f>VLOOKUP(B239,[1]Data!$B:$L,11,FALSE)</f>
        <v>Reclamation</v>
      </c>
    </row>
    <row r="240" spans="1:14">
      <c r="A240" t="s">
        <v>451</v>
      </c>
      <c r="B240" t="s">
        <v>452</v>
      </c>
      <c r="C240" t="s">
        <v>18</v>
      </c>
      <c r="D240" t="s">
        <v>62</v>
      </c>
      <c r="E240">
        <v>9</v>
      </c>
      <c r="F240" t="s">
        <v>317</v>
      </c>
      <c r="G240" t="s">
        <v>206</v>
      </c>
      <c r="H240" t="s">
        <v>453</v>
      </c>
      <c r="K240" t="s">
        <v>454</v>
      </c>
      <c r="L240" t="s">
        <v>82</v>
      </c>
      <c r="M240" t="str">
        <f>VLOOKUP(B240,[1]Data!$B:$K,10,FALSE)</f>
        <v>Francis E. Walter Dam</v>
      </c>
      <c r="N240" t="str">
        <f>VLOOKUP(B240,[1]Data!$B:$L,11,FALSE)</f>
        <v>CENAP</v>
      </c>
    </row>
    <row r="241" spans="1:14">
      <c r="A241" t="s">
        <v>1158</v>
      </c>
      <c r="B241" t="s">
        <v>1159</v>
      </c>
      <c r="C241" t="s">
        <v>18</v>
      </c>
      <c r="D241" t="s">
        <v>62</v>
      </c>
      <c r="E241">
        <v>9</v>
      </c>
      <c r="F241" t="s">
        <v>1137</v>
      </c>
      <c r="G241" t="s">
        <v>206</v>
      </c>
      <c r="H241" t="s">
        <v>1160</v>
      </c>
      <c r="K241" t="s">
        <v>1161</v>
      </c>
      <c r="L241" t="s">
        <v>17</v>
      </c>
      <c r="M241" t="str">
        <f>VLOOKUP(B241,[1]Data!$B:$K,10,FALSE)</f>
        <v>Hepburn Street Dam</v>
      </c>
      <c r="N241" t="str">
        <f>VLOOKUP(B241,[1]Data!$B:$L,11,FALSE)</f>
        <v>State of Pennsylvania</v>
      </c>
    </row>
    <row r="242" spans="1:14">
      <c r="A242" t="s">
        <v>1263</v>
      </c>
      <c r="B242" t="s">
        <v>1264</v>
      </c>
      <c r="C242" t="s">
        <v>18</v>
      </c>
      <c r="D242" t="s">
        <v>62</v>
      </c>
      <c r="E242">
        <v>9</v>
      </c>
      <c r="F242" t="s">
        <v>1137</v>
      </c>
      <c r="G242" t="s">
        <v>206</v>
      </c>
      <c r="H242" t="s">
        <v>1265</v>
      </c>
      <c r="K242" t="s">
        <v>1266</v>
      </c>
      <c r="L242" t="s">
        <v>17</v>
      </c>
    </row>
    <row r="243" spans="1:14">
      <c r="A243" t="s">
        <v>892</v>
      </c>
      <c r="B243" t="s">
        <v>893</v>
      </c>
      <c r="C243" t="s">
        <v>18</v>
      </c>
      <c r="D243" t="s">
        <v>62</v>
      </c>
      <c r="E243">
        <v>9.1999999999999993</v>
      </c>
      <c r="F243" t="s">
        <v>317</v>
      </c>
      <c r="G243" t="s">
        <v>159</v>
      </c>
      <c r="H243" t="s">
        <v>894</v>
      </c>
      <c r="K243" t="s">
        <v>895</v>
      </c>
      <c r="L243" t="s">
        <v>17</v>
      </c>
      <c r="M243" t="str">
        <f>VLOOKUP(B243,[1]Data!$B:$K,10,FALSE)</f>
        <v>Sutton Dam</v>
      </c>
      <c r="N243" t="str">
        <f>VLOOKUP(B243,[1]Data!$B:$L,11,FALSE)</f>
        <v>CELRH</v>
      </c>
    </row>
    <row r="244" spans="1:14">
      <c r="A244" t="s">
        <v>838</v>
      </c>
      <c r="B244" t="s">
        <v>839</v>
      </c>
      <c r="C244" t="s">
        <v>18</v>
      </c>
      <c r="D244" t="s">
        <v>62</v>
      </c>
      <c r="E244">
        <v>9.3000000000000007</v>
      </c>
      <c r="F244" t="s">
        <v>317</v>
      </c>
      <c r="G244" t="s">
        <v>211</v>
      </c>
      <c r="H244" t="s">
        <v>840</v>
      </c>
      <c r="K244" t="s">
        <v>841</v>
      </c>
      <c r="L244" t="s">
        <v>17</v>
      </c>
    </row>
    <row r="245" spans="1:14">
      <c r="A245" t="s">
        <v>397</v>
      </c>
      <c r="B245" t="s">
        <v>398</v>
      </c>
      <c r="C245" t="s">
        <v>18</v>
      </c>
      <c r="D245" t="s">
        <v>62</v>
      </c>
      <c r="E245">
        <v>9.4499999999999993</v>
      </c>
      <c r="F245" t="s">
        <v>317</v>
      </c>
      <c r="G245" t="s">
        <v>399</v>
      </c>
      <c r="H245" t="s">
        <v>400</v>
      </c>
      <c r="K245" t="s">
        <v>401</v>
      </c>
      <c r="L245" t="s">
        <v>17</v>
      </c>
    </row>
    <row r="246" spans="1:14">
      <c r="A246" t="s">
        <v>868</v>
      </c>
      <c r="B246" t="s">
        <v>869</v>
      </c>
      <c r="C246" t="s">
        <v>18</v>
      </c>
      <c r="D246" t="s">
        <v>62</v>
      </c>
      <c r="E246">
        <v>10</v>
      </c>
      <c r="F246" t="s">
        <v>317</v>
      </c>
      <c r="G246" t="s">
        <v>870</v>
      </c>
      <c r="H246" t="s">
        <v>380</v>
      </c>
      <c r="K246" t="s">
        <v>686</v>
      </c>
      <c r="L246" t="s">
        <v>17</v>
      </c>
      <c r="M246" t="str">
        <f>VLOOKUP(B246,[1]Data!$B:$K,10,FALSE)</f>
        <v>General Zebulon Pike Lock and Dam No. 11</v>
      </c>
      <c r="N246" t="str">
        <f>VLOOKUP(B246,[1]Data!$B:$L,11,FALSE)</f>
        <v>CEMVS</v>
      </c>
    </row>
    <row r="247" spans="1:14">
      <c r="A247" t="s">
        <v>962</v>
      </c>
      <c r="B247" t="s">
        <v>963</v>
      </c>
      <c r="C247" t="s">
        <v>18</v>
      </c>
      <c r="D247" t="s">
        <v>62</v>
      </c>
      <c r="E247">
        <v>10</v>
      </c>
      <c r="F247" t="s">
        <v>317</v>
      </c>
      <c r="G247" t="s">
        <v>121</v>
      </c>
      <c r="H247" t="s">
        <v>964</v>
      </c>
      <c r="K247" t="s">
        <v>965</v>
      </c>
      <c r="L247" t="s">
        <v>17</v>
      </c>
      <c r="M247" t="str">
        <f>VLOOKUP(B247,[1]Data!$B:$K,10,FALSE)</f>
        <v>Applegate</v>
      </c>
      <c r="N247" t="str">
        <f>VLOOKUP(B247,[1]Data!$B:$L,11,FALSE)</f>
        <v>CENWP</v>
      </c>
    </row>
    <row r="248" spans="1:14">
      <c r="A248" t="s">
        <v>1109</v>
      </c>
      <c r="B248" t="s">
        <v>1110</v>
      </c>
      <c r="C248" t="s">
        <v>18</v>
      </c>
      <c r="D248" t="s">
        <v>167</v>
      </c>
      <c r="E248">
        <v>10</v>
      </c>
      <c r="F248" t="s">
        <v>989</v>
      </c>
      <c r="G248" t="s">
        <v>32</v>
      </c>
      <c r="H248" t="s">
        <v>126</v>
      </c>
      <c r="K248" t="s">
        <v>1111</v>
      </c>
      <c r="L248" t="s">
        <v>17</v>
      </c>
    </row>
    <row r="249" spans="1:14">
      <c r="A249" t="s">
        <v>915</v>
      </c>
      <c r="B249" t="s">
        <v>916</v>
      </c>
      <c r="C249" t="s">
        <v>18</v>
      </c>
      <c r="D249" t="s">
        <v>62</v>
      </c>
      <c r="E249">
        <v>10.1</v>
      </c>
      <c r="F249" t="s">
        <v>317</v>
      </c>
      <c r="G249" t="s">
        <v>247</v>
      </c>
      <c r="H249" t="s">
        <v>917</v>
      </c>
      <c r="K249" t="s">
        <v>918</v>
      </c>
      <c r="L249" t="s">
        <v>17</v>
      </c>
    </row>
    <row r="250" spans="1:14">
      <c r="A250" t="s">
        <v>661</v>
      </c>
      <c r="B250" t="s">
        <v>662</v>
      </c>
      <c r="C250" t="s">
        <v>18</v>
      </c>
      <c r="D250" t="s">
        <v>62</v>
      </c>
      <c r="E250">
        <v>10.199999999999999</v>
      </c>
      <c r="F250" t="s">
        <v>317</v>
      </c>
      <c r="G250" t="s">
        <v>195</v>
      </c>
      <c r="H250" t="s">
        <v>663</v>
      </c>
      <c r="K250" t="s">
        <v>664</v>
      </c>
      <c r="L250" t="s">
        <v>17</v>
      </c>
      <c r="M250" t="str">
        <f>VLOOKUP(B250,[1]Data!$B:$K,10,FALSE)</f>
        <v>Lock C-1 Dam at Waterford</v>
      </c>
      <c r="N250" t="str">
        <f>VLOOKUP(B250,[1]Data!$B:$L,11,FALSE)</f>
        <v>New York State Canal Corporation</v>
      </c>
    </row>
    <row r="251" spans="1:14">
      <c r="A251" t="s">
        <v>1040</v>
      </c>
      <c r="B251" t="s">
        <v>1041</v>
      </c>
      <c r="C251" t="s">
        <v>18</v>
      </c>
      <c r="D251" t="s">
        <v>62</v>
      </c>
      <c r="E251">
        <v>10.199999999999999</v>
      </c>
      <c r="F251" t="s">
        <v>989</v>
      </c>
      <c r="G251" t="s">
        <v>170</v>
      </c>
      <c r="H251" t="s">
        <v>1042</v>
      </c>
      <c r="K251" t="s">
        <v>1043</v>
      </c>
      <c r="L251" t="s">
        <v>17</v>
      </c>
      <c r="M251" t="str">
        <f>VLOOKUP(B251,[1]Data!$B:$K,10,FALSE)</f>
        <v>Dresden Island Lock and Dam</v>
      </c>
      <c r="N251" t="str">
        <f>VLOOKUP(B251,[1]Data!$B:$L,11,FALSE)</f>
        <v>CEMVR</v>
      </c>
    </row>
    <row r="252" spans="1:14">
      <c r="A252" t="s">
        <v>1050</v>
      </c>
      <c r="B252" t="s">
        <v>1051</v>
      </c>
      <c r="C252" t="s">
        <v>18</v>
      </c>
      <c r="D252" t="s">
        <v>62</v>
      </c>
      <c r="E252">
        <v>10.199999999999999</v>
      </c>
      <c r="F252" t="s">
        <v>989</v>
      </c>
      <c r="G252" t="s">
        <v>170</v>
      </c>
      <c r="H252" t="s">
        <v>1052</v>
      </c>
      <c r="K252" t="s">
        <v>1043</v>
      </c>
      <c r="L252" t="s">
        <v>17</v>
      </c>
      <c r="M252" t="str">
        <f>VLOOKUP(B252,[1]Data!$B:$K,10,FALSE)</f>
        <v>Brandon Road Locks &amp; Dam</v>
      </c>
      <c r="N252" t="str">
        <f>VLOOKUP(B252,[1]Data!$B:$L,11,FALSE)</f>
        <v>CEMVR</v>
      </c>
    </row>
    <row r="253" spans="1:14">
      <c r="A253" t="s">
        <v>168</v>
      </c>
      <c r="B253" t="s">
        <v>169</v>
      </c>
      <c r="C253" t="s">
        <v>18</v>
      </c>
      <c r="D253" t="s">
        <v>62</v>
      </c>
      <c r="E253">
        <v>10.26</v>
      </c>
      <c r="F253" t="s">
        <v>157</v>
      </c>
      <c r="G253" t="s">
        <v>170</v>
      </c>
      <c r="H253" t="s">
        <v>171</v>
      </c>
      <c r="K253" t="s">
        <v>172</v>
      </c>
      <c r="L253" t="s">
        <v>17</v>
      </c>
      <c r="M253" t="str">
        <f>VLOOKUP(B253,[1]Data!$B:$K,10,FALSE)</f>
        <v>Marseilles Lock and Dam</v>
      </c>
      <c r="N253" t="str">
        <f>VLOOKUP(B253,[1]Data!$B:$L,11,FALSE)</f>
        <v>CEMVR</v>
      </c>
    </row>
    <row r="254" spans="1:14">
      <c r="A254" t="s">
        <v>354</v>
      </c>
      <c r="B254" t="s">
        <v>355</v>
      </c>
      <c r="C254" t="s">
        <v>18</v>
      </c>
      <c r="D254" t="s">
        <v>19</v>
      </c>
      <c r="E254">
        <v>10.4</v>
      </c>
      <c r="F254" t="s">
        <v>317</v>
      </c>
      <c r="G254" t="s">
        <v>301</v>
      </c>
      <c r="H254" t="s">
        <v>356</v>
      </c>
      <c r="K254" t="s">
        <v>357</v>
      </c>
      <c r="L254" t="s">
        <v>4</v>
      </c>
    </row>
    <row r="255" spans="1:14">
      <c r="A255" t="s">
        <v>856</v>
      </c>
      <c r="B255" t="s">
        <v>857</v>
      </c>
      <c r="C255" t="s">
        <v>18</v>
      </c>
      <c r="D255" t="s">
        <v>62</v>
      </c>
      <c r="E255">
        <v>10.8</v>
      </c>
      <c r="F255" t="s">
        <v>317</v>
      </c>
      <c r="G255" t="s">
        <v>404</v>
      </c>
      <c r="H255" t="s">
        <v>858</v>
      </c>
      <c r="K255" t="s">
        <v>859</v>
      </c>
      <c r="L255" t="s">
        <v>17</v>
      </c>
      <c r="M255" t="str">
        <f>VLOOKUP(B255,[1]Data!$B:$K,10,FALSE)</f>
        <v>Mississippi River Lock and Dam No. 13</v>
      </c>
      <c r="N255" t="str">
        <f>VLOOKUP(B255,[1]Data!$B:$L,11,FALSE)</f>
        <v>CEMVR</v>
      </c>
    </row>
    <row r="256" spans="1:14">
      <c r="A256" t="s">
        <v>600</v>
      </c>
      <c r="B256" t="s">
        <v>601</v>
      </c>
      <c r="C256" t="s">
        <v>18</v>
      </c>
      <c r="D256" t="s">
        <v>167</v>
      </c>
      <c r="E256">
        <v>11</v>
      </c>
      <c r="F256" t="s">
        <v>317</v>
      </c>
      <c r="G256" t="s">
        <v>121</v>
      </c>
      <c r="H256" t="s">
        <v>602</v>
      </c>
      <c r="K256" t="s">
        <v>603</v>
      </c>
      <c r="L256" t="s">
        <v>17</v>
      </c>
    </row>
    <row r="257" spans="1:14">
      <c r="A257" t="s">
        <v>957</v>
      </c>
      <c r="B257" t="s">
        <v>958</v>
      </c>
      <c r="C257" t="s">
        <v>18</v>
      </c>
      <c r="D257" t="s">
        <v>62</v>
      </c>
      <c r="E257">
        <v>11.6</v>
      </c>
      <c r="F257" t="s">
        <v>317</v>
      </c>
      <c r="G257" t="s">
        <v>247</v>
      </c>
      <c r="H257" t="s">
        <v>917</v>
      </c>
      <c r="K257" t="s">
        <v>959</v>
      </c>
      <c r="L257" t="s">
        <v>17</v>
      </c>
    </row>
    <row r="258" spans="1:14">
      <c r="A258" t="s">
        <v>741</v>
      </c>
      <c r="B258" t="s">
        <v>742</v>
      </c>
      <c r="C258" t="s">
        <v>18</v>
      </c>
      <c r="D258" t="s">
        <v>62</v>
      </c>
      <c r="E258">
        <v>12</v>
      </c>
      <c r="F258" t="s">
        <v>317</v>
      </c>
      <c r="G258" t="s">
        <v>170</v>
      </c>
      <c r="H258" t="s">
        <v>743</v>
      </c>
      <c r="K258" t="s">
        <v>744</v>
      </c>
      <c r="L258" t="s">
        <v>82</v>
      </c>
    </row>
    <row r="259" spans="1:14">
      <c r="A259" t="s">
        <v>970</v>
      </c>
      <c r="B259" t="s">
        <v>971</v>
      </c>
      <c r="C259" t="s">
        <v>18</v>
      </c>
      <c r="D259" t="s">
        <v>62</v>
      </c>
      <c r="E259">
        <v>12</v>
      </c>
      <c r="F259" t="s">
        <v>317</v>
      </c>
      <c r="G259" t="s">
        <v>238</v>
      </c>
      <c r="H259" t="s">
        <v>972</v>
      </c>
      <c r="K259" t="s">
        <v>973</v>
      </c>
      <c r="L259" t="s">
        <v>17</v>
      </c>
    </row>
    <row r="260" spans="1:14">
      <c r="A260" t="s">
        <v>981</v>
      </c>
      <c r="B260" t="s">
        <v>982</v>
      </c>
      <c r="C260" t="s">
        <v>18</v>
      </c>
      <c r="D260" t="s">
        <v>62</v>
      </c>
      <c r="E260">
        <v>12</v>
      </c>
      <c r="F260" t="s">
        <v>317</v>
      </c>
      <c r="G260" t="s">
        <v>443</v>
      </c>
      <c r="H260" t="s">
        <v>983</v>
      </c>
      <c r="K260" t="s">
        <v>673</v>
      </c>
      <c r="L260" t="s">
        <v>17</v>
      </c>
      <c r="M260" t="str">
        <f>VLOOKUP(B260,[1]Data!$B:$K,10,FALSE)</f>
        <v>George W. Andrews Lock and Dam</v>
      </c>
      <c r="N260" t="str">
        <f>VLOOKUP(B260,[1]Data!$B:$L,11,FALSE)</f>
        <v>CESAM</v>
      </c>
    </row>
    <row r="261" spans="1:14">
      <c r="A261" t="s">
        <v>1028</v>
      </c>
      <c r="B261" t="s">
        <v>1029</v>
      </c>
      <c r="C261" t="s">
        <v>18</v>
      </c>
      <c r="D261" t="s">
        <v>62</v>
      </c>
      <c r="E261">
        <v>12</v>
      </c>
      <c r="F261" t="s">
        <v>989</v>
      </c>
      <c r="G261" t="s">
        <v>206</v>
      </c>
      <c r="H261" t="s">
        <v>1030</v>
      </c>
      <c r="K261" t="s">
        <v>1031</v>
      </c>
      <c r="L261" t="s">
        <v>17</v>
      </c>
      <c r="M261" t="str">
        <f>VLOOKUP(B261,[1]Data!$B:$K,10,FALSE)</f>
        <v>Grays Landing Lock and Dam</v>
      </c>
      <c r="N261" t="str">
        <f>VLOOKUP(B261,[1]Data!$B:$L,11,FALSE)</f>
        <v>CELRP</v>
      </c>
    </row>
    <row r="262" spans="1:14">
      <c r="A262" t="s">
        <v>1098</v>
      </c>
      <c r="B262" t="s">
        <v>1099</v>
      </c>
      <c r="C262" t="s">
        <v>18</v>
      </c>
      <c r="D262" t="s">
        <v>62</v>
      </c>
      <c r="E262">
        <v>12</v>
      </c>
      <c r="F262" t="s">
        <v>989</v>
      </c>
      <c r="G262" t="s">
        <v>206</v>
      </c>
      <c r="H262" t="s">
        <v>207</v>
      </c>
      <c r="K262" t="s">
        <v>1100</v>
      </c>
      <c r="L262" t="s">
        <v>17</v>
      </c>
      <c r="M262" t="str">
        <f>VLOOKUP(B262,[1]Data!$B:$K,10,FALSE)</f>
        <v>Emsworth Locks and Dams</v>
      </c>
      <c r="N262" t="str">
        <f>VLOOKUP(B262,[1]Data!$B:$L,11,FALSE)</f>
        <v>CELRP</v>
      </c>
    </row>
    <row r="263" spans="1:14">
      <c r="A263" t="s">
        <v>1101</v>
      </c>
      <c r="B263" t="s">
        <v>1102</v>
      </c>
      <c r="C263" t="s">
        <v>18</v>
      </c>
      <c r="D263" t="s">
        <v>62</v>
      </c>
      <c r="E263">
        <v>12</v>
      </c>
      <c r="F263" t="s">
        <v>989</v>
      </c>
      <c r="G263" t="s">
        <v>206</v>
      </c>
      <c r="H263" t="s">
        <v>1103</v>
      </c>
      <c r="K263" t="s">
        <v>1104</v>
      </c>
      <c r="L263" t="s">
        <v>17</v>
      </c>
      <c r="M263" t="str">
        <f>VLOOKUP(B263,[1]Data!$B:$K,10,FALSE)</f>
        <v>Monongahela Locks &amp; Dam 4</v>
      </c>
      <c r="N263" t="str">
        <f>VLOOKUP(B263,[1]Data!$B:$L,11,FALSE)</f>
        <v>CELRP</v>
      </c>
    </row>
    <row r="264" spans="1:14">
      <c r="A264" t="s">
        <v>1197</v>
      </c>
      <c r="B264" t="s">
        <v>1198</v>
      </c>
      <c r="C264" t="s">
        <v>18</v>
      </c>
      <c r="D264" t="s">
        <v>62</v>
      </c>
      <c r="E264">
        <v>12</v>
      </c>
      <c r="F264" t="s">
        <v>1137</v>
      </c>
      <c r="G264" t="s">
        <v>399</v>
      </c>
      <c r="H264" t="s">
        <v>685</v>
      </c>
      <c r="K264" t="s">
        <v>1199</v>
      </c>
      <c r="L264" t="s">
        <v>17</v>
      </c>
    </row>
    <row r="265" spans="1:14">
      <c r="A265" t="s">
        <v>1225</v>
      </c>
      <c r="B265" t="s">
        <v>1226</v>
      </c>
      <c r="C265" t="s">
        <v>18</v>
      </c>
      <c r="D265" t="s">
        <v>62</v>
      </c>
      <c r="E265">
        <v>12</v>
      </c>
      <c r="F265" t="s">
        <v>1137</v>
      </c>
      <c r="G265" t="s">
        <v>399</v>
      </c>
      <c r="H265" t="s">
        <v>281</v>
      </c>
      <c r="K265" t="s">
        <v>1150</v>
      </c>
      <c r="L265" t="s">
        <v>17</v>
      </c>
    </row>
    <row r="266" spans="1:14">
      <c r="B266" t="s">
        <v>1122</v>
      </c>
      <c r="C266" t="s">
        <v>18</v>
      </c>
      <c r="D266" t="s">
        <v>19</v>
      </c>
      <c r="E266">
        <v>12.214</v>
      </c>
      <c r="F266" t="s">
        <v>1118</v>
      </c>
      <c r="G266" t="s">
        <v>301</v>
      </c>
      <c r="H266" t="s">
        <v>302</v>
      </c>
      <c r="K266" t="s">
        <v>1123</v>
      </c>
      <c r="L266" t="s">
        <v>24</v>
      </c>
    </row>
    <row r="267" spans="1:14">
      <c r="A267" t="s">
        <v>756</v>
      </c>
      <c r="B267" t="s">
        <v>757</v>
      </c>
      <c r="C267" t="s">
        <v>18</v>
      </c>
      <c r="D267" t="s">
        <v>62</v>
      </c>
      <c r="E267">
        <v>12.5</v>
      </c>
      <c r="F267" t="s">
        <v>317</v>
      </c>
      <c r="G267" t="s">
        <v>170</v>
      </c>
      <c r="H267" t="s">
        <v>758</v>
      </c>
      <c r="K267" t="s">
        <v>759</v>
      </c>
      <c r="L267" t="s">
        <v>17</v>
      </c>
      <c r="M267" t="str">
        <f>VLOOKUP(B267,[1]Data!$B:$K,10,FALSE)</f>
        <v>Mississippi River Dam 14</v>
      </c>
      <c r="N267" t="str">
        <f>VLOOKUP(B267,[1]Data!$B:$L,11,FALSE)</f>
        <v>CEMVR</v>
      </c>
    </row>
    <row r="268" spans="1:14">
      <c r="A268" t="s">
        <v>568</v>
      </c>
      <c r="B268" t="s">
        <v>569</v>
      </c>
      <c r="C268" t="s">
        <v>18</v>
      </c>
      <c r="D268" t="s">
        <v>167</v>
      </c>
      <c r="E268">
        <v>12.7</v>
      </c>
      <c r="F268" t="s">
        <v>317</v>
      </c>
      <c r="G268" t="s">
        <v>200</v>
      </c>
      <c r="H268" t="s">
        <v>570</v>
      </c>
      <c r="K268" t="s">
        <v>571</v>
      </c>
      <c r="L268" t="s">
        <v>203</v>
      </c>
    </row>
    <row r="269" spans="1:14">
      <c r="A269" t="s">
        <v>1069</v>
      </c>
      <c r="B269" t="s">
        <v>1070</v>
      </c>
      <c r="C269" t="s">
        <v>18</v>
      </c>
      <c r="D269" t="s">
        <v>62</v>
      </c>
      <c r="E269">
        <v>13</v>
      </c>
      <c r="F269" t="s">
        <v>989</v>
      </c>
      <c r="G269" t="s">
        <v>206</v>
      </c>
      <c r="H269" t="s">
        <v>1071</v>
      </c>
      <c r="K269" t="s">
        <v>1072</v>
      </c>
      <c r="L269" t="s">
        <v>17</v>
      </c>
      <c r="M269" t="str">
        <f>VLOOKUP(B269,[1]Data!$B:$K,10,FALSE)</f>
        <v>Maxwell Locks and Dam</v>
      </c>
      <c r="N269" t="str">
        <f>VLOOKUP(B269,[1]Data!$B:$L,11,FALSE)</f>
        <v>CELRP</v>
      </c>
    </row>
    <row r="270" spans="1:14">
      <c r="A270" t="s">
        <v>156</v>
      </c>
      <c r="B270" t="s">
        <v>158</v>
      </c>
      <c r="C270" t="s">
        <v>18</v>
      </c>
      <c r="D270" t="s">
        <v>62</v>
      </c>
      <c r="E270">
        <v>14</v>
      </c>
      <c r="F270" t="s">
        <v>157</v>
      </c>
      <c r="G270" t="s">
        <v>159</v>
      </c>
      <c r="H270" t="s">
        <v>160</v>
      </c>
      <c r="K270" t="s">
        <v>161</v>
      </c>
      <c r="L270" t="s">
        <v>17</v>
      </c>
      <c r="M270" t="str">
        <f>VLOOKUP(B270,[1]Data!$B:$K,10,FALSE)</f>
        <v>Jennings Randolph Dam</v>
      </c>
      <c r="N270" t="str">
        <f>VLOOKUP(B270,[1]Data!$B:$L,11,FALSE)</f>
        <v>CENAB</v>
      </c>
    </row>
    <row r="271" spans="1:14">
      <c r="A271" t="s">
        <v>193</v>
      </c>
      <c r="B271" t="s">
        <v>194</v>
      </c>
      <c r="C271" t="s">
        <v>18</v>
      </c>
      <c r="D271" t="s">
        <v>62</v>
      </c>
      <c r="E271">
        <v>14.08</v>
      </c>
      <c r="F271" t="s">
        <v>157</v>
      </c>
      <c r="G271" t="s">
        <v>195</v>
      </c>
      <c r="H271" t="s">
        <v>196</v>
      </c>
      <c r="K271" t="s">
        <v>197</v>
      </c>
      <c r="L271" t="s">
        <v>82</v>
      </c>
      <c r="M271" t="str">
        <f>VLOOKUP(B271,[1]Data!$B:$K,10,FALSE)</f>
        <v>Cannonsville Dam</v>
      </c>
      <c r="N271" t="str">
        <f>VLOOKUP(B271,[1]Data!$B:$L,11,FALSE)</f>
        <v>NYC DEP, BUREAU OF WATER &amp; SEWER OPERATIONS</v>
      </c>
    </row>
    <row r="272" spans="1:14">
      <c r="A272" t="s">
        <v>541</v>
      </c>
      <c r="B272" t="s">
        <v>542</v>
      </c>
      <c r="C272" t="s">
        <v>18</v>
      </c>
      <c r="D272" t="s">
        <v>62</v>
      </c>
      <c r="E272">
        <v>14.4</v>
      </c>
      <c r="F272" t="s">
        <v>317</v>
      </c>
      <c r="G272" t="s">
        <v>404</v>
      </c>
      <c r="H272" t="s">
        <v>543</v>
      </c>
      <c r="K272" t="s">
        <v>544</v>
      </c>
      <c r="L272" t="s">
        <v>17</v>
      </c>
    </row>
    <row r="273" spans="1:14">
      <c r="A273" t="s">
        <v>229</v>
      </c>
      <c r="B273" t="s">
        <v>230</v>
      </c>
      <c r="C273" t="s">
        <v>18</v>
      </c>
      <c r="D273" t="s">
        <v>62</v>
      </c>
      <c r="E273">
        <v>14.6</v>
      </c>
      <c r="F273" t="s">
        <v>157</v>
      </c>
      <c r="G273" t="s">
        <v>180</v>
      </c>
      <c r="H273" t="s">
        <v>231</v>
      </c>
      <c r="I273">
        <f>VLOOKUP(B273,[1]Data!$B:$G,6,FALSE)</f>
        <v>34.400002000000001</v>
      </c>
      <c r="J273">
        <f>VLOOKUP(B273,[1]Data!$B:$H,7,FALSE)</f>
        <v>-89.786797000000007</v>
      </c>
      <c r="K273" t="s">
        <v>182</v>
      </c>
      <c r="L273" t="s">
        <v>17</v>
      </c>
      <c r="M273" t="str">
        <f>VLOOKUP(B273,[1]Data!$B:$K,10,FALSE)</f>
        <v>Sardis Dam</v>
      </c>
      <c r="N273" t="str">
        <f>VLOOKUP(B273,[1]Data!$B:$L,11,FALSE)</f>
        <v>CEMVK</v>
      </c>
    </row>
    <row r="274" spans="1:14">
      <c r="A274" t="s">
        <v>255</v>
      </c>
      <c r="B274" t="s">
        <v>256</v>
      </c>
      <c r="C274" t="s">
        <v>18</v>
      </c>
      <c r="D274" t="s">
        <v>62</v>
      </c>
      <c r="E274">
        <v>15</v>
      </c>
      <c r="F274" t="s">
        <v>157</v>
      </c>
      <c r="G274" t="s">
        <v>27</v>
      </c>
      <c r="H274" t="s">
        <v>257</v>
      </c>
      <c r="K274" t="s">
        <v>258</v>
      </c>
      <c r="L274" t="s">
        <v>17</v>
      </c>
      <c r="M274" t="str">
        <f>VLOOKUP(B274,[1]Data!$B:$K,10,FALSE)</f>
        <v>Gibson Dam</v>
      </c>
      <c r="N274" t="str">
        <f>VLOOKUP(B274,[1]Data!$B:$L,11,FALSE)</f>
        <v>Bureau of Reclamation</v>
      </c>
    </row>
    <row r="275" spans="1:14">
      <c r="A275" t="s">
        <v>860</v>
      </c>
      <c r="B275" t="s">
        <v>861</v>
      </c>
      <c r="C275" t="s">
        <v>18</v>
      </c>
      <c r="D275" t="s">
        <v>62</v>
      </c>
      <c r="E275">
        <v>15</v>
      </c>
      <c r="F275" t="s">
        <v>317</v>
      </c>
      <c r="G275" t="s">
        <v>14</v>
      </c>
      <c r="H275" t="s">
        <v>91</v>
      </c>
      <c r="K275" t="s">
        <v>862</v>
      </c>
      <c r="L275" t="s">
        <v>17</v>
      </c>
    </row>
    <row r="276" spans="1:14">
      <c r="A276" t="s">
        <v>899</v>
      </c>
      <c r="B276" t="s">
        <v>900</v>
      </c>
      <c r="C276" t="s">
        <v>18</v>
      </c>
      <c r="D276" t="s">
        <v>62</v>
      </c>
      <c r="E276">
        <v>15</v>
      </c>
      <c r="F276" t="s">
        <v>317</v>
      </c>
      <c r="G276" t="s">
        <v>206</v>
      </c>
      <c r="H276" t="s">
        <v>207</v>
      </c>
      <c r="K276" t="s">
        <v>901</v>
      </c>
      <c r="L276" t="s">
        <v>17</v>
      </c>
      <c r="M276" t="str">
        <f>VLOOKUP(B276,[1]Data!$B:$K,10,FALSE)</f>
        <v>Allegheny Lock and Dam 3 (C.W. Bill Young Lock &amp; Dam)</v>
      </c>
      <c r="N276" t="str">
        <f>VLOOKUP(B276,[1]Data!$B:$L,11,FALSE)</f>
        <v>CELRP</v>
      </c>
    </row>
    <row r="277" spans="1:14">
      <c r="A277" t="s">
        <v>909</v>
      </c>
      <c r="B277" t="s">
        <v>910</v>
      </c>
      <c r="C277" t="s">
        <v>18</v>
      </c>
      <c r="D277" t="s">
        <v>62</v>
      </c>
      <c r="E277">
        <v>15</v>
      </c>
      <c r="F277" t="s">
        <v>317</v>
      </c>
      <c r="G277" t="s">
        <v>206</v>
      </c>
      <c r="H277" t="s">
        <v>207</v>
      </c>
      <c r="K277" t="s">
        <v>911</v>
      </c>
      <c r="L277" t="s">
        <v>17</v>
      </c>
      <c r="M277" t="str">
        <f>VLOOKUP(B277,[1]Data!$B:$K,10,FALSE)</f>
        <v>Allegheny Lock and Dam 4</v>
      </c>
      <c r="N277" t="str">
        <f>VLOOKUP(B277,[1]Data!$B:$L,11,FALSE)</f>
        <v>CELRP</v>
      </c>
    </row>
    <row r="278" spans="1:14">
      <c r="A278" t="s">
        <v>441</v>
      </c>
      <c r="B278" t="s">
        <v>442</v>
      </c>
      <c r="C278" t="s">
        <v>18</v>
      </c>
      <c r="D278" t="s">
        <v>62</v>
      </c>
      <c r="E278">
        <v>16.399999999999999</v>
      </c>
      <c r="F278" t="s">
        <v>317</v>
      </c>
      <c r="G278" t="s">
        <v>443</v>
      </c>
      <c r="H278" t="s">
        <v>444</v>
      </c>
      <c r="K278" t="s">
        <v>445</v>
      </c>
      <c r="L278" t="s">
        <v>17</v>
      </c>
      <c r="M278" t="str">
        <f>VLOOKUP(B278,[1]Data!$B:$K,10,FALSE)</f>
        <v>William Bacon Oliver Dam</v>
      </c>
      <c r="N278" t="str">
        <f>VLOOKUP(B278,[1]Data!$B:$L,11,FALSE)</f>
        <v>CESAM</v>
      </c>
    </row>
    <row r="279" spans="1:14">
      <c r="A279" t="s">
        <v>951</v>
      </c>
      <c r="B279" t="s">
        <v>952</v>
      </c>
      <c r="C279" t="s">
        <v>18</v>
      </c>
      <c r="D279" t="s">
        <v>62</v>
      </c>
      <c r="E279">
        <v>16.5</v>
      </c>
      <c r="F279" t="s">
        <v>317</v>
      </c>
      <c r="G279" t="s">
        <v>206</v>
      </c>
      <c r="H279" t="s">
        <v>953</v>
      </c>
      <c r="K279" t="s">
        <v>954</v>
      </c>
      <c r="L279" t="s">
        <v>17</v>
      </c>
      <c r="M279" t="str">
        <f>VLOOKUP(B279,[1]Data!$B:$K,10,FALSE)</f>
        <v>Allegheny Lock and Dam 7</v>
      </c>
      <c r="N279" t="str">
        <f>VLOOKUP(B279,[1]Data!$B:$L,11,FALSE)</f>
        <v>CELRP</v>
      </c>
    </row>
    <row r="280" spans="1:14">
      <c r="A280" t="s">
        <v>117</v>
      </c>
      <c r="B280" t="s">
        <v>118</v>
      </c>
      <c r="C280" t="s">
        <v>18</v>
      </c>
      <c r="D280" t="s">
        <v>19</v>
      </c>
      <c r="E280">
        <v>17</v>
      </c>
      <c r="F280" t="s">
        <v>12</v>
      </c>
      <c r="G280" t="s">
        <v>14</v>
      </c>
      <c r="H280" t="s">
        <v>67</v>
      </c>
      <c r="K280" t="s">
        <v>68</v>
      </c>
      <c r="L280" t="s">
        <v>4</v>
      </c>
    </row>
    <row r="281" spans="1:14">
      <c r="A281" t="s">
        <v>1047</v>
      </c>
      <c r="B281" t="s">
        <v>1048</v>
      </c>
      <c r="C281" t="s">
        <v>18</v>
      </c>
      <c r="D281" t="s">
        <v>62</v>
      </c>
      <c r="E281">
        <v>17</v>
      </c>
      <c r="F281" t="s">
        <v>989</v>
      </c>
      <c r="G281" t="s">
        <v>206</v>
      </c>
      <c r="H281" t="s">
        <v>207</v>
      </c>
      <c r="K281" t="s">
        <v>1049</v>
      </c>
      <c r="L281" t="s">
        <v>17</v>
      </c>
      <c r="M281" t="str">
        <f>VLOOKUP(B281,[1]Data!$B:$K,10,FALSE)</f>
        <v>Allegheny Lock and Dam 2</v>
      </c>
      <c r="N281" t="str">
        <f>VLOOKUP(B281,[1]Data!$B:$L,11,FALSE)</f>
        <v>CELRP</v>
      </c>
    </row>
    <row r="282" spans="1:14">
      <c r="A282" t="s">
        <v>1151</v>
      </c>
      <c r="B282" t="s">
        <v>1152</v>
      </c>
      <c r="C282" t="s">
        <v>18</v>
      </c>
      <c r="D282" t="s">
        <v>62</v>
      </c>
      <c r="E282">
        <v>18</v>
      </c>
      <c r="F282" t="s">
        <v>1137</v>
      </c>
      <c r="G282" t="s">
        <v>414</v>
      </c>
      <c r="H282" t="s">
        <v>503</v>
      </c>
      <c r="K282" t="s">
        <v>1153</v>
      </c>
      <c r="L282" t="s">
        <v>17</v>
      </c>
    </row>
    <row r="283" spans="1:14">
      <c r="A283" t="s">
        <v>1279</v>
      </c>
      <c r="B283" t="s">
        <v>1280</v>
      </c>
      <c r="C283" t="s">
        <v>18</v>
      </c>
      <c r="D283" t="s">
        <v>62</v>
      </c>
      <c r="E283">
        <v>18</v>
      </c>
      <c r="F283" t="s">
        <v>1137</v>
      </c>
      <c r="G283" t="s">
        <v>414</v>
      </c>
      <c r="H283" t="s">
        <v>1233</v>
      </c>
      <c r="K283" t="s">
        <v>1153</v>
      </c>
      <c r="L283" t="s">
        <v>17</v>
      </c>
    </row>
    <row r="284" spans="1:14">
      <c r="A284" t="s">
        <v>1245</v>
      </c>
      <c r="B284" t="s">
        <v>1246</v>
      </c>
      <c r="C284" t="s">
        <v>18</v>
      </c>
      <c r="D284" t="s">
        <v>62</v>
      </c>
      <c r="E284">
        <v>19.5</v>
      </c>
      <c r="F284" t="s">
        <v>1137</v>
      </c>
      <c r="G284" t="s">
        <v>170</v>
      </c>
      <c r="H284" t="s">
        <v>712</v>
      </c>
      <c r="K284" t="s">
        <v>1247</v>
      </c>
      <c r="L284" t="s">
        <v>17</v>
      </c>
    </row>
    <row r="285" spans="1:14">
      <c r="A285" t="s">
        <v>1073</v>
      </c>
      <c r="B285" t="s">
        <v>1074</v>
      </c>
      <c r="C285" t="s">
        <v>18</v>
      </c>
      <c r="D285" t="s">
        <v>167</v>
      </c>
      <c r="E285">
        <v>19.8</v>
      </c>
      <c r="F285" t="s">
        <v>989</v>
      </c>
      <c r="G285" t="s">
        <v>200</v>
      </c>
      <c r="H285" t="s">
        <v>557</v>
      </c>
      <c r="K285" t="s">
        <v>1075</v>
      </c>
      <c r="L285" t="s">
        <v>17</v>
      </c>
    </row>
    <row r="286" spans="1:14">
      <c r="A286" t="s">
        <v>534</v>
      </c>
      <c r="B286" t="s">
        <v>535</v>
      </c>
      <c r="C286" t="s">
        <v>18</v>
      </c>
      <c r="D286" t="s">
        <v>167</v>
      </c>
      <c r="E286">
        <v>20</v>
      </c>
      <c r="F286" t="s">
        <v>317</v>
      </c>
      <c r="G286" t="s">
        <v>14</v>
      </c>
      <c r="H286" t="s">
        <v>536</v>
      </c>
      <c r="K286" t="s">
        <v>537</v>
      </c>
      <c r="L286" t="s">
        <v>17</v>
      </c>
    </row>
    <row r="287" spans="1:14">
      <c r="A287" t="s">
        <v>816</v>
      </c>
      <c r="B287" t="s">
        <v>817</v>
      </c>
      <c r="C287" t="s">
        <v>18</v>
      </c>
      <c r="D287" t="s">
        <v>62</v>
      </c>
      <c r="E287">
        <v>20</v>
      </c>
      <c r="F287" t="s">
        <v>317</v>
      </c>
      <c r="G287" t="s">
        <v>121</v>
      </c>
      <c r="H287" t="s">
        <v>818</v>
      </c>
      <c r="K287" t="s">
        <v>819</v>
      </c>
      <c r="L287" t="s">
        <v>17</v>
      </c>
    </row>
    <row r="288" spans="1:14">
      <c r="A288" t="s">
        <v>879</v>
      </c>
      <c r="B288" t="s">
        <v>880</v>
      </c>
      <c r="C288" t="s">
        <v>18</v>
      </c>
      <c r="D288" t="s">
        <v>62</v>
      </c>
      <c r="E288">
        <v>20</v>
      </c>
      <c r="F288" t="s">
        <v>317</v>
      </c>
      <c r="G288" t="s">
        <v>404</v>
      </c>
      <c r="H288" t="s">
        <v>881</v>
      </c>
      <c r="K288" t="s">
        <v>882</v>
      </c>
      <c r="L288" t="s">
        <v>82</v>
      </c>
    </row>
    <row r="289" spans="1:14">
      <c r="A289" t="s">
        <v>1061</v>
      </c>
      <c r="B289" t="s">
        <v>1062</v>
      </c>
      <c r="C289" t="s">
        <v>18</v>
      </c>
      <c r="D289" t="s">
        <v>62</v>
      </c>
      <c r="E289">
        <v>20</v>
      </c>
      <c r="F289" t="s">
        <v>989</v>
      </c>
      <c r="G289" t="s">
        <v>159</v>
      </c>
      <c r="H289" t="s">
        <v>1063</v>
      </c>
      <c r="K289" t="s">
        <v>1064</v>
      </c>
      <c r="L289" t="s">
        <v>17</v>
      </c>
      <c r="M289" t="str">
        <f>VLOOKUP(B289,[1]Data!$B:$K,10,FALSE)</f>
        <v>Tygart Dam</v>
      </c>
      <c r="N289" t="str">
        <f>VLOOKUP(B289,[1]Data!$B:$L,11,FALSE)</f>
        <v>CELRP</v>
      </c>
    </row>
    <row r="290" spans="1:14">
      <c r="A290" t="s">
        <v>763</v>
      </c>
      <c r="B290" t="s">
        <v>764</v>
      </c>
      <c r="C290" t="s">
        <v>18</v>
      </c>
      <c r="D290" t="s">
        <v>62</v>
      </c>
      <c r="E290">
        <v>22</v>
      </c>
      <c r="F290" t="s">
        <v>317</v>
      </c>
      <c r="G290" t="s">
        <v>443</v>
      </c>
      <c r="H290" t="s">
        <v>645</v>
      </c>
      <c r="K290" t="s">
        <v>765</v>
      </c>
      <c r="L290" t="s">
        <v>17</v>
      </c>
      <c r="M290" t="str">
        <f>VLOOKUP(B290,[1]Data!$B:$K,10,FALSE)</f>
        <v>Claiborne Lock and Dam</v>
      </c>
      <c r="N290" t="str">
        <f>VLOOKUP(B290,[1]Data!$B:$L,11,FALSE)</f>
        <v>CESAM</v>
      </c>
    </row>
    <row r="291" spans="1:14">
      <c r="A291" t="s">
        <v>1311</v>
      </c>
      <c r="B291" t="s">
        <v>1312</v>
      </c>
      <c r="C291" t="s">
        <v>18</v>
      </c>
      <c r="D291" t="s">
        <v>62</v>
      </c>
      <c r="E291">
        <v>22</v>
      </c>
      <c r="F291" t="s">
        <v>1292</v>
      </c>
      <c r="G291" t="s">
        <v>159</v>
      </c>
      <c r="H291" t="s">
        <v>1313</v>
      </c>
      <c r="K291" t="s">
        <v>1299</v>
      </c>
      <c r="L291" t="s">
        <v>82</v>
      </c>
    </row>
    <row r="292" spans="1:14">
      <c r="A292" t="s">
        <v>674</v>
      </c>
      <c r="B292" t="s">
        <v>675</v>
      </c>
      <c r="C292" t="s">
        <v>18</v>
      </c>
      <c r="D292" t="s">
        <v>62</v>
      </c>
      <c r="E292">
        <v>23.7</v>
      </c>
      <c r="F292" t="s">
        <v>317</v>
      </c>
      <c r="G292" t="s">
        <v>195</v>
      </c>
      <c r="H292" t="s">
        <v>663</v>
      </c>
      <c r="K292" t="s">
        <v>664</v>
      </c>
      <c r="L292" t="s">
        <v>17</v>
      </c>
    </row>
    <row r="293" spans="1:14">
      <c r="A293" t="s">
        <v>1112</v>
      </c>
      <c r="B293" t="s">
        <v>1113</v>
      </c>
      <c r="C293" t="s">
        <v>18</v>
      </c>
      <c r="D293" t="s">
        <v>62</v>
      </c>
      <c r="E293">
        <v>24</v>
      </c>
      <c r="F293" t="s">
        <v>989</v>
      </c>
      <c r="G293" t="s">
        <v>206</v>
      </c>
      <c r="H293" t="s">
        <v>207</v>
      </c>
      <c r="K293" t="s">
        <v>1114</v>
      </c>
      <c r="L293" t="s">
        <v>17</v>
      </c>
      <c r="M293" t="str">
        <f>VLOOKUP(B293,[1]Data!$B:$K,10,FALSE)</f>
        <v>Emsworth Locks and Dams</v>
      </c>
      <c r="N293" t="str">
        <f>VLOOKUP(B293,[1]Data!$B:$L,11,FALSE)</f>
        <v>CELRP</v>
      </c>
    </row>
    <row r="294" spans="1:14">
      <c r="A294" t="s">
        <v>1333</v>
      </c>
      <c r="B294" t="s">
        <v>1334</v>
      </c>
      <c r="C294" t="s">
        <v>18</v>
      </c>
      <c r="D294" t="s">
        <v>62</v>
      </c>
      <c r="E294">
        <v>24</v>
      </c>
      <c r="F294" t="s">
        <v>1292</v>
      </c>
      <c r="G294" t="s">
        <v>865</v>
      </c>
      <c r="H294" t="s">
        <v>543</v>
      </c>
      <c r="K294" t="s">
        <v>1335</v>
      </c>
      <c r="L294" t="s">
        <v>203</v>
      </c>
      <c r="M294" t="str">
        <f>VLOOKUP(B294,[1]Data!$B:$K,10,FALSE)</f>
        <v>Lake Livingston Dam</v>
      </c>
      <c r="N294" t="str">
        <f>VLOOKUP(B294,[1]Data!$B:$L,11,FALSE)</f>
        <v>Trinity River Authority</v>
      </c>
    </row>
    <row r="295" spans="1:14">
      <c r="A295" t="s">
        <v>334</v>
      </c>
      <c r="B295" t="s">
        <v>335</v>
      </c>
      <c r="C295" t="s">
        <v>18</v>
      </c>
      <c r="D295" t="s">
        <v>167</v>
      </c>
      <c r="E295">
        <v>25</v>
      </c>
      <c r="F295" t="s">
        <v>317</v>
      </c>
      <c r="G295" t="s">
        <v>164</v>
      </c>
      <c r="H295" t="s">
        <v>165</v>
      </c>
      <c r="K295" t="s">
        <v>336</v>
      </c>
      <c r="L295" t="s">
        <v>17</v>
      </c>
    </row>
    <row r="296" spans="1:14">
      <c r="A296" t="s">
        <v>505</v>
      </c>
      <c r="B296" t="s">
        <v>506</v>
      </c>
      <c r="C296" t="s">
        <v>18</v>
      </c>
      <c r="D296" t="s">
        <v>167</v>
      </c>
      <c r="E296">
        <v>25</v>
      </c>
      <c r="F296" t="s">
        <v>317</v>
      </c>
      <c r="G296" t="s">
        <v>200</v>
      </c>
      <c r="H296" t="s">
        <v>507</v>
      </c>
      <c r="K296" t="s">
        <v>508</v>
      </c>
      <c r="L296" t="s">
        <v>509</v>
      </c>
    </row>
    <row r="297" spans="1:14">
      <c r="A297" t="s">
        <v>828</v>
      </c>
      <c r="B297" t="s">
        <v>829</v>
      </c>
      <c r="C297" t="s">
        <v>18</v>
      </c>
      <c r="D297" t="s">
        <v>62</v>
      </c>
      <c r="E297">
        <v>25</v>
      </c>
      <c r="F297" t="s">
        <v>317</v>
      </c>
      <c r="G297" t="s">
        <v>190</v>
      </c>
      <c r="H297" t="s">
        <v>285</v>
      </c>
      <c r="K297" t="s">
        <v>673</v>
      </c>
      <c r="L297" t="s">
        <v>17</v>
      </c>
      <c r="M297" t="str">
        <f>VLOOKUP(B297,[1]Data!$B:$K,10,FALSE)</f>
        <v>Ellis Dam</v>
      </c>
      <c r="N297" t="str">
        <f>VLOOKUP(B297,[1]Data!$B:$L,11,FALSE)</f>
        <v>Ohio DNR</v>
      </c>
    </row>
    <row r="298" spans="1:14">
      <c r="A298" t="s">
        <v>459</v>
      </c>
      <c r="B298" t="s">
        <v>460</v>
      </c>
      <c r="C298" t="s">
        <v>18</v>
      </c>
      <c r="D298" t="s">
        <v>19</v>
      </c>
      <c r="E298">
        <v>27</v>
      </c>
      <c r="F298" t="s">
        <v>317</v>
      </c>
      <c r="G298" t="s">
        <v>164</v>
      </c>
      <c r="H298" t="s">
        <v>461</v>
      </c>
      <c r="K298" t="s">
        <v>462</v>
      </c>
      <c r="L298" t="s">
        <v>82</v>
      </c>
    </row>
    <row r="299" spans="1:14">
      <c r="A299" t="s">
        <v>705</v>
      </c>
      <c r="B299" t="s">
        <v>706</v>
      </c>
      <c r="C299" t="s">
        <v>18</v>
      </c>
      <c r="D299" t="s">
        <v>62</v>
      </c>
      <c r="E299">
        <v>27.6</v>
      </c>
      <c r="F299" t="s">
        <v>317</v>
      </c>
      <c r="G299" t="s">
        <v>404</v>
      </c>
      <c r="H299" t="s">
        <v>405</v>
      </c>
      <c r="K299" t="s">
        <v>406</v>
      </c>
      <c r="L299" t="s">
        <v>24</v>
      </c>
    </row>
    <row r="300" spans="1:14">
      <c r="A300" t="s">
        <v>690</v>
      </c>
      <c r="B300" t="s">
        <v>691</v>
      </c>
      <c r="C300" t="s">
        <v>18</v>
      </c>
      <c r="D300" t="s">
        <v>167</v>
      </c>
      <c r="E300">
        <v>27.7</v>
      </c>
      <c r="F300" t="s">
        <v>317</v>
      </c>
      <c r="G300" t="s">
        <v>200</v>
      </c>
      <c r="H300" t="s">
        <v>692</v>
      </c>
      <c r="K300" t="s">
        <v>693</v>
      </c>
      <c r="L300" t="s">
        <v>82</v>
      </c>
    </row>
    <row r="301" spans="1:14">
      <c r="A301" t="s">
        <v>1021</v>
      </c>
      <c r="B301" t="s">
        <v>1022</v>
      </c>
      <c r="C301" t="s">
        <v>18</v>
      </c>
      <c r="D301" t="s">
        <v>62</v>
      </c>
      <c r="E301">
        <v>28</v>
      </c>
      <c r="F301" t="s">
        <v>989</v>
      </c>
      <c r="G301" t="s">
        <v>238</v>
      </c>
      <c r="H301" t="s">
        <v>1023</v>
      </c>
      <c r="K301" t="s">
        <v>1024</v>
      </c>
      <c r="L301" t="s">
        <v>17</v>
      </c>
      <c r="M301" t="str">
        <f>VLOOKUP(B301,[1]Data!$B:$K,10,FALSE)</f>
        <v>Red River Lock &amp; Dam 5 (Joe D. Waggonner)</v>
      </c>
      <c r="N301" t="str">
        <f>VLOOKUP(B301,[1]Data!$B:$L,11,FALSE)</f>
        <v>CEMVK</v>
      </c>
    </row>
    <row r="302" spans="1:14">
      <c r="A302" t="s">
        <v>1203</v>
      </c>
      <c r="B302" t="s">
        <v>1204</v>
      </c>
      <c r="C302" t="s">
        <v>18</v>
      </c>
      <c r="D302" t="s">
        <v>19</v>
      </c>
      <c r="E302">
        <v>29</v>
      </c>
      <c r="F302" t="s">
        <v>1137</v>
      </c>
      <c r="G302" t="s">
        <v>14</v>
      </c>
      <c r="H302" t="s">
        <v>272</v>
      </c>
      <c r="K302" t="s">
        <v>1205</v>
      </c>
      <c r="L302" t="s">
        <v>17</v>
      </c>
    </row>
    <row r="303" spans="1:14">
      <c r="A303" t="s">
        <v>629</v>
      </c>
      <c r="B303" t="s">
        <v>630</v>
      </c>
      <c r="C303" t="s">
        <v>18</v>
      </c>
      <c r="D303" t="s">
        <v>167</v>
      </c>
      <c r="E303">
        <v>30</v>
      </c>
      <c r="F303" t="s">
        <v>317</v>
      </c>
      <c r="G303" t="s">
        <v>164</v>
      </c>
      <c r="H303" t="s">
        <v>580</v>
      </c>
      <c r="K303" t="s">
        <v>166</v>
      </c>
      <c r="L303" t="s">
        <v>24</v>
      </c>
    </row>
    <row r="304" spans="1:14">
      <c r="A304" t="s">
        <v>1173</v>
      </c>
      <c r="B304" t="s">
        <v>1174</v>
      </c>
      <c r="C304" t="s">
        <v>18</v>
      </c>
      <c r="D304" t="s">
        <v>62</v>
      </c>
      <c r="E304">
        <v>30</v>
      </c>
      <c r="F304" t="s">
        <v>1137</v>
      </c>
      <c r="G304" t="s">
        <v>399</v>
      </c>
      <c r="H304" t="s">
        <v>281</v>
      </c>
      <c r="K304" t="s">
        <v>1175</v>
      </c>
      <c r="L304" t="s">
        <v>17</v>
      </c>
      <c r="M304" t="str">
        <f>VLOOKUP(B304,[1]Data!$B:$K,10,FALSE)</f>
        <v>Lock &amp; Dam 25</v>
      </c>
      <c r="N304" t="str">
        <f>VLOOKUP(B304,[1]Data!$B:$L,11,FALSE)</f>
        <v>CEMVS</v>
      </c>
    </row>
    <row r="305" spans="1:14">
      <c r="A305" t="s">
        <v>1206</v>
      </c>
      <c r="B305" t="s">
        <v>1207</v>
      </c>
      <c r="C305" t="s">
        <v>18</v>
      </c>
      <c r="D305" t="s">
        <v>62</v>
      </c>
      <c r="E305">
        <v>30</v>
      </c>
      <c r="F305" t="s">
        <v>1137</v>
      </c>
      <c r="G305" t="s">
        <v>170</v>
      </c>
      <c r="H305" t="s">
        <v>685</v>
      </c>
      <c r="K305" t="s">
        <v>1208</v>
      </c>
      <c r="L305" t="s">
        <v>17</v>
      </c>
      <c r="M305" t="str">
        <f>VLOOKUP(B305,[1]Data!$B:$K,10,FALSE)</f>
        <v>Lock &amp; Dam 24</v>
      </c>
      <c r="N305" t="str">
        <f>VLOOKUP(B305,[1]Data!$B:$L,11,FALSE)</f>
        <v>CEMVS</v>
      </c>
    </row>
    <row r="306" spans="1:14">
      <c r="A306" t="s">
        <v>993</v>
      </c>
      <c r="B306" t="s">
        <v>994</v>
      </c>
      <c r="C306" t="s">
        <v>18</v>
      </c>
      <c r="D306" t="s">
        <v>19</v>
      </c>
      <c r="E306">
        <v>32</v>
      </c>
      <c r="F306" t="s">
        <v>989</v>
      </c>
      <c r="G306" t="s">
        <v>195</v>
      </c>
      <c r="H306" t="s">
        <v>995</v>
      </c>
      <c r="K306" t="s">
        <v>996</v>
      </c>
      <c r="L306" t="s">
        <v>17</v>
      </c>
    </row>
    <row r="307" spans="1:14">
      <c r="A307" t="s">
        <v>1084</v>
      </c>
      <c r="B307" t="s">
        <v>1085</v>
      </c>
      <c r="C307" t="s">
        <v>18</v>
      </c>
      <c r="D307" t="s">
        <v>62</v>
      </c>
      <c r="E307">
        <v>32.200000000000003</v>
      </c>
      <c r="F307" t="s">
        <v>989</v>
      </c>
      <c r="G307" t="s">
        <v>238</v>
      </c>
      <c r="H307" t="s">
        <v>1086</v>
      </c>
      <c r="K307" t="s">
        <v>1087</v>
      </c>
      <c r="L307" t="s">
        <v>17</v>
      </c>
      <c r="M307" t="str">
        <f>VLOOKUP(B307,[1]Data!$B:$K,10,FALSE)</f>
        <v>Red River Lock &amp; Dam 4 (Russell B. Long)</v>
      </c>
      <c r="N307" t="str">
        <f>VLOOKUP(B307,[1]Data!$B:$L,11,FALSE)</f>
        <v>CEMVK</v>
      </c>
    </row>
    <row r="308" spans="1:14">
      <c r="A308" t="s">
        <v>65</v>
      </c>
      <c r="B308" t="s">
        <v>66</v>
      </c>
      <c r="C308" t="s">
        <v>18</v>
      </c>
      <c r="D308" t="s">
        <v>19</v>
      </c>
      <c r="E308">
        <v>32.4</v>
      </c>
      <c r="F308" t="s">
        <v>12</v>
      </c>
      <c r="G308" t="s">
        <v>14</v>
      </c>
      <c r="H308" t="s">
        <v>67</v>
      </c>
      <c r="K308" t="s">
        <v>68</v>
      </c>
      <c r="L308" t="s">
        <v>4</v>
      </c>
    </row>
    <row r="309" spans="1:14">
      <c r="A309" t="s">
        <v>402</v>
      </c>
      <c r="B309" t="s">
        <v>403</v>
      </c>
      <c r="C309" t="s">
        <v>18</v>
      </c>
      <c r="D309" t="s">
        <v>62</v>
      </c>
      <c r="E309">
        <v>33.799999999999997</v>
      </c>
      <c r="F309" t="s">
        <v>317</v>
      </c>
      <c r="G309" t="s">
        <v>404</v>
      </c>
      <c r="H309" t="s">
        <v>405</v>
      </c>
      <c r="K309" t="s">
        <v>406</v>
      </c>
      <c r="L309" t="s">
        <v>24</v>
      </c>
    </row>
    <row r="310" spans="1:14">
      <c r="A310" t="s">
        <v>1162</v>
      </c>
      <c r="B310" t="s">
        <v>1163</v>
      </c>
      <c r="C310" t="s">
        <v>18</v>
      </c>
      <c r="D310" t="s">
        <v>62</v>
      </c>
      <c r="E310">
        <v>34</v>
      </c>
      <c r="F310" t="s">
        <v>1137</v>
      </c>
      <c r="G310" t="s">
        <v>164</v>
      </c>
      <c r="H310" t="s">
        <v>618</v>
      </c>
      <c r="K310" t="s">
        <v>1143</v>
      </c>
      <c r="L310" t="s">
        <v>17</v>
      </c>
    </row>
    <row r="311" spans="1:14">
      <c r="A311" t="s">
        <v>1267</v>
      </c>
      <c r="B311" t="s">
        <v>1268</v>
      </c>
      <c r="C311" t="s">
        <v>18</v>
      </c>
      <c r="D311" t="s">
        <v>62</v>
      </c>
      <c r="E311">
        <v>36</v>
      </c>
      <c r="F311" t="s">
        <v>1137</v>
      </c>
      <c r="G311" t="s">
        <v>414</v>
      </c>
      <c r="H311" t="s">
        <v>503</v>
      </c>
      <c r="K311" t="s">
        <v>1230</v>
      </c>
      <c r="L311" t="s">
        <v>203</v>
      </c>
      <c r="M311" t="str">
        <f>VLOOKUP(B311,[1]Data!$B:$K,10,FALSE)</f>
        <v>Col. Charles D. Maynard Lock &amp; Dam</v>
      </c>
      <c r="N311" t="str">
        <f>VLOOKUP(B311,[1]Data!$B:$L,11,FALSE)</f>
        <v>CESWL</v>
      </c>
    </row>
    <row r="312" spans="1:14">
      <c r="A312" t="s">
        <v>266</v>
      </c>
      <c r="B312" t="s">
        <v>267</v>
      </c>
      <c r="C312" t="s">
        <v>18</v>
      </c>
      <c r="D312" t="s">
        <v>62</v>
      </c>
      <c r="E312">
        <v>36.200000000000003</v>
      </c>
      <c r="F312" t="s">
        <v>157</v>
      </c>
      <c r="G312" t="s">
        <v>238</v>
      </c>
      <c r="H312" t="s">
        <v>268</v>
      </c>
      <c r="K312" t="s">
        <v>269</v>
      </c>
      <c r="L312" t="s">
        <v>17</v>
      </c>
      <c r="M312" t="str">
        <f>VLOOKUP(B312,[1]Data!$B:$K,10,FALSE)</f>
        <v>Red River Lock &amp; Dam 3</v>
      </c>
      <c r="N312" t="str">
        <f>VLOOKUP(B312,[1]Data!$B:$L,11,FALSE)</f>
        <v>CEMVK</v>
      </c>
    </row>
    <row r="313" spans="1:14">
      <c r="A313" t="s">
        <v>1328</v>
      </c>
      <c r="B313" t="s">
        <v>1329</v>
      </c>
      <c r="C313" t="s">
        <v>18</v>
      </c>
      <c r="D313" t="s">
        <v>62</v>
      </c>
      <c r="E313">
        <v>36.4</v>
      </c>
      <c r="F313" t="s">
        <v>1292</v>
      </c>
      <c r="G313" t="s">
        <v>404</v>
      </c>
      <c r="H313" t="s">
        <v>602</v>
      </c>
      <c r="K313" t="s">
        <v>406</v>
      </c>
      <c r="L313" t="s">
        <v>24</v>
      </c>
      <c r="M313" t="str">
        <f>VLOOKUP(B313,[1]Data!$B:$K,10,FALSE)</f>
        <v>Red Rock Dam</v>
      </c>
      <c r="N313" t="str">
        <f>VLOOKUP(B313,[1]Data!$B:$L,11,FALSE)</f>
        <v>CEMVR</v>
      </c>
    </row>
    <row r="314" spans="1:14">
      <c r="A314" t="s">
        <v>647</v>
      </c>
      <c r="B314" t="s">
        <v>648</v>
      </c>
      <c r="C314" t="s">
        <v>18</v>
      </c>
      <c r="D314" t="s">
        <v>62</v>
      </c>
      <c r="E314">
        <v>36.799999999999997</v>
      </c>
      <c r="F314" t="s">
        <v>317</v>
      </c>
      <c r="G314" t="s">
        <v>238</v>
      </c>
      <c r="H314" t="s">
        <v>649</v>
      </c>
      <c r="K314" t="s">
        <v>650</v>
      </c>
      <c r="L314" t="s">
        <v>17</v>
      </c>
      <c r="M314" t="str">
        <f>VLOOKUP(B314,[1]Data!$B:$K,10,FALSE)</f>
        <v>Red River Lock &amp; Dam 1</v>
      </c>
      <c r="N314" t="str">
        <f>VLOOKUP(B314,[1]Data!$B:$L,11,FALSE)</f>
        <v>CEMVK</v>
      </c>
    </row>
    <row r="315" spans="1:14">
      <c r="A315" t="s">
        <v>1231</v>
      </c>
      <c r="B315" t="s">
        <v>1232</v>
      </c>
      <c r="C315" t="s">
        <v>18</v>
      </c>
      <c r="D315" t="s">
        <v>62</v>
      </c>
      <c r="E315">
        <v>39.6</v>
      </c>
      <c r="F315" t="s">
        <v>1137</v>
      </c>
      <c r="G315" t="s">
        <v>414</v>
      </c>
      <c r="H315" t="s">
        <v>1233</v>
      </c>
      <c r="K315" t="s">
        <v>1230</v>
      </c>
      <c r="L315" t="s">
        <v>203</v>
      </c>
      <c r="M315" t="str">
        <f>VLOOKUP(B315,[1]Data!$B:$K,10,FALSE)</f>
        <v>David D. Terry Lock &amp; Dam</v>
      </c>
      <c r="N315" t="str">
        <f>VLOOKUP(B315,[1]Data!$B:$L,11,FALSE)</f>
        <v>CESWL</v>
      </c>
    </row>
    <row r="316" spans="1:14">
      <c r="A316" t="s">
        <v>492</v>
      </c>
      <c r="B316" t="s">
        <v>493</v>
      </c>
      <c r="C316" t="s">
        <v>18</v>
      </c>
      <c r="D316" t="s">
        <v>62</v>
      </c>
      <c r="E316">
        <v>40</v>
      </c>
      <c r="F316" t="s">
        <v>317</v>
      </c>
      <c r="G316" t="s">
        <v>159</v>
      </c>
      <c r="H316" t="s">
        <v>494</v>
      </c>
      <c r="K316" t="s">
        <v>495</v>
      </c>
      <c r="L316" t="s">
        <v>17</v>
      </c>
      <c r="M316" t="str">
        <f>VLOOKUP(B316,[1]Data!$B:$K,10,FALSE)</f>
        <v>Pike Island Locks &amp; Dam</v>
      </c>
      <c r="N316" t="str">
        <f>VLOOKUP(B316,[1]Data!$B:$L,11,FALSE)</f>
        <v>CELRP</v>
      </c>
    </row>
    <row r="317" spans="1:14">
      <c r="A317" t="s">
        <v>1057</v>
      </c>
      <c r="B317" t="s">
        <v>1058</v>
      </c>
      <c r="C317" t="s">
        <v>18</v>
      </c>
      <c r="D317" t="s">
        <v>62</v>
      </c>
      <c r="E317">
        <v>42</v>
      </c>
      <c r="F317" t="s">
        <v>989</v>
      </c>
      <c r="G317" t="s">
        <v>206</v>
      </c>
      <c r="H317" t="s">
        <v>1059</v>
      </c>
      <c r="K317" t="s">
        <v>1060</v>
      </c>
      <c r="L317" t="s">
        <v>17</v>
      </c>
      <c r="M317" t="str">
        <f>VLOOKUP(B317,[1]Data!$B:$K,10,FALSE)</f>
        <v>Montgomery Locks and Dam</v>
      </c>
      <c r="N317" t="str">
        <f>VLOOKUP(B317,[1]Data!$B:$L,11,FALSE)</f>
        <v>CELRP</v>
      </c>
    </row>
    <row r="318" spans="1:14">
      <c r="A318" t="s">
        <v>1012</v>
      </c>
      <c r="B318" t="s">
        <v>1013</v>
      </c>
      <c r="C318" t="s">
        <v>18</v>
      </c>
      <c r="D318" t="s">
        <v>62</v>
      </c>
      <c r="E318">
        <v>48</v>
      </c>
      <c r="F318" t="s">
        <v>989</v>
      </c>
      <c r="G318" t="s">
        <v>443</v>
      </c>
      <c r="H318" t="s">
        <v>1014</v>
      </c>
      <c r="K318" t="s">
        <v>1015</v>
      </c>
      <c r="L318" t="s">
        <v>17</v>
      </c>
      <c r="M318" t="str">
        <f>VLOOKUP(B318,[1]Data!$B:$K,10,FALSE)</f>
        <v>Demopolis Lock and Dam</v>
      </c>
      <c r="N318" t="str">
        <f>VLOOKUP(B318,[1]Data!$B:$L,11,FALSE)</f>
        <v>CESAM</v>
      </c>
    </row>
    <row r="319" spans="1:14">
      <c r="A319" t="s">
        <v>1171</v>
      </c>
      <c r="B319" t="s">
        <v>493</v>
      </c>
      <c r="C319" t="s">
        <v>18</v>
      </c>
      <c r="D319" t="s">
        <v>62</v>
      </c>
      <c r="E319">
        <v>48</v>
      </c>
      <c r="F319" t="s">
        <v>1137</v>
      </c>
      <c r="G319" t="s">
        <v>159</v>
      </c>
      <c r="H319" t="s">
        <v>494</v>
      </c>
      <c r="K319" t="s">
        <v>1172</v>
      </c>
      <c r="L319" t="s">
        <v>17</v>
      </c>
      <c r="M319" t="str">
        <f>VLOOKUP(B319,[1]Data!$B:$K,10,FALSE)</f>
        <v>Pike Island Locks &amp; Dam</v>
      </c>
      <c r="N319" t="str">
        <f>VLOOKUP(B319,[1]Data!$B:$L,11,FALSE)</f>
        <v>CELRP</v>
      </c>
    </row>
    <row r="320" spans="1:14">
      <c r="A320" t="s">
        <v>1228</v>
      </c>
      <c r="B320" t="s">
        <v>1229</v>
      </c>
      <c r="C320" t="s">
        <v>18</v>
      </c>
      <c r="D320" t="s">
        <v>62</v>
      </c>
      <c r="E320">
        <v>48</v>
      </c>
      <c r="F320" t="s">
        <v>1137</v>
      </c>
      <c r="G320" t="s">
        <v>414</v>
      </c>
      <c r="H320" t="s">
        <v>503</v>
      </c>
      <c r="K320" t="s">
        <v>1230</v>
      </c>
      <c r="L320" t="s">
        <v>203</v>
      </c>
      <c r="M320" t="str">
        <f>VLOOKUP(B320,[1]Data!$B:$K,10,FALSE)</f>
        <v>Joe Hardin Lock &amp; Dam</v>
      </c>
      <c r="N320" t="str">
        <f>VLOOKUP(B320,[1]Data!$B:$L,11,FALSE)</f>
        <v>CESWL</v>
      </c>
    </row>
    <row r="321" spans="1:14">
      <c r="A321" t="s">
        <v>562</v>
      </c>
      <c r="B321" t="s">
        <v>563</v>
      </c>
      <c r="C321" t="s">
        <v>18</v>
      </c>
      <c r="D321" t="s">
        <v>62</v>
      </c>
      <c r="E321">
        <v>49.8</v>
      </c>
      <c r="F321" t="s">
        <v>317</v>
      </c>
      <c r="G321" t="s">
        <v>159</v>
      </c>
      <c r="H321" t="s">
        <v>503</v>
      </c>
      <c r="K321" t="s">
        <v>564</v>
      </c>
      <c r="L321" t="s">
        <v>17</v>
      </c>
      <c r="M321" t="str">
        <f>VLOOKUP(B321,[1]Data!$B:$K,10,FALSE)</f>
        <v>New Cumberland Locks and Dam</v>
      </c>
      <c r="N321" t="str">
        <f>VLOOKUP(B321,[1]Data!$B:$L,11,FALSE)</f>
        <v>CELRP</v>
      </c>
    </row>
    <row r="322" spans="1:14">
      <c r="A322" t="s">
        <v>1105</v>
      </c>
      <c r="B322" t="s">
        <v>1106</v>
      </c>
      <c r="C322" t="s">
        <v>18</v>
      </c>
      <c r="D322" t="s">
        <v>62</v>
      </c>
      <c r="E322">
        <v>50</v>
      </c>
      <c r="F322" t="s">
        <v>989</v>
      </c>
      <c r="G322" t="s">
        <v>190</v>
      </c>
      <c r="H322" t="s">
        <v>1107</v>
      </c>
      <c r="K322" t="s">
        <v>1108</v>
      </c>
      <c r="L322" t="s">
        <v>82</v>
      </c>
      <c r="M322" t="str">
        <f>VLOOKUP(B322,[1]Data!$B:$K,10,FALSE)</f>
        <v>Robert C. Byrd Locks and Dam</v>
      </c>
      <c r="N322" t="str">
        <f>VLOOKUP(B322,[1]Data!$B:$L,11,FALSE)</f>
        <v>CELRH</v>
      </c>
    </row>
    <row r="323" spans="1:14">
      <c r="A323" t="s">
        <v>363</v>
      </c>
      <c r="B323" t="s">
        <v>364</v>
      </c>
      <c r="C323" t="s">
        <v>18</v>
      </c>
      <c r="D323" t="s">
        <v>19</v>
      </c>
      <c r="E323">
        <v>51</v>
      </c>
      <c r="F323" t="s">
        <v>317</v>
      </c>
      <c r="G323" t="s">
        <v>365</v>
      </c>
      <c r="H323" t="s">
        <v>366</v>
      </c>
      <c r="K323" t="s">
        <v>367</v>
      </c>
      <c r="L323" t="s">
        <v>82</v>
      </c>
    </row>
    <row r="324" spans="1:14">
      <c r="A324" t="s">
        <v>594</v>
      </c>
      <c r="B324" t="s">
        <v>595</v>
      </c>
      <c r="C324" t="s">
        <v>18</v>
      </c>
      <c r="D324" t="s">
        <v>167</v>
      </c>
      <c r="E324">
        <v>60</v>
      </c>
      <c r="F324" t="s">
        <v>317</v>
      </c>
      <c r="G324" t="s">
        <v>32</v>
      </c>
      <c r="H324" t="s">
        <v>261</v>
      </c>
      <c r="K324" t="s">
        <v>596</v>
      </c>
      <c r="L324" t="s">
        <v>4</v>
      </c>
    </row>
    <row r="325" spans="1:14">
      <c r="A325" t="s">
        <v>1115</v>
      </c>
      <c r="B325" t="s">
        <v>1116</v>
      </c>
      <c r="C325" t="s">
        <v>18</v>
      </c>
      <c r="D325" t="s">
        <v>62</v>
      </c>
      <c r="E325">
        <v>65</v>
      </c>
      <c r="F325" t="s">
        <v>989</v>
      </c>
      <c r="G325" t="s">
        <v>1117</v>
      </c>
      <c r="H325" t="s">
        <v>814</v>
      </c>
      <c r="K325" t="s">
        <v>1011</v>
      </c>
      <c r="L325" t="s">
        <v>17</v>
      </c>
      <c r="M325" t="str">
        <f>VLOOKUP(B325,[1]Data!$B:$K,10,FALSE)</f>
        <v>Newburgh Locks &amp; Dam</v>
      </c>
      <c r="N325" t="str">
        <f>VLOOKUP(B325,[1]Data!$B:$L,11,FALSE)</f>
        <v>CELRL</v>
      </c>
    </row>
    <row r="326" spans="1:14">
      <c r="A326" t="s">
        <v>745</v>
      </c>
      <c r="B326" t="s">
        <v>746</v>
      </c>
      <c r="C326" t="s">
        <v>18</v>
      </c>
      <c r="D326" t="s">
        <v>167</v>
      </c>
      <c r="E326">
        <v>70</v>
      </c>
      <c r="F326" t="s">
        <v>317</v>
      </c>
      <c r="G326" t="s">
        <v>200</v>
      </c>
      <c r="H326" t="s">
        <v>747</v>
      </c>
      <c r="K326" t="s">
        <v>748</v>
      </c>
      <c r="L326" t="s">
        <v>17</v>
      </c>
    </row>
    <row r="327" spans="1:14">
      <c r="A327" t="s">
        <v>1317</v>
      </c>
      <c r="B327" t="s">
        <v>1318</v>
      </c>
      <c r="C327" t="s">
        <v>18</v>
      </c>
      <c r="D327" t="s">
        <v>62</v>
      </c>
      <c r="E327">
        <v>72</v>
      </c>
      <c r="F327" t="s">
        <v>1292</v>
      </c>
      <c r="G327" t="s">
        <v>211</v>
      </c>
      <c r="H327" t="s">
        <v>1319</v>
      </c>
      <c r="K327" t="s">
        <v>1299</v>
      </c>
      <c r="L327" t="s">
        <v>82</v>
      </c>
    </row>
    <row r="328" spans="1:14">
      <c r="A328" t="s">
        <v>639</v>
      </c>
      <c r="B328" t="s">
        <v>640</v>
      </c>
      <c r="C328" t="s">
        <v>18</v>
      </c>
      <c r="D328" t="s">
        <v>167</v>
      </c>
      <c r="E328">
        <v>75</v>
      </c>
      <c r="F328" t="s">
        <v>317</v>
      </c>
      <c r="G328" t="s">
        <v>200</v>
      </c>
      <c r="H328" t="s">
        <v>641</v>
      </c>
      <c r="K328" t="s">
        <v>642</v>
      </c>
      <c r="L328" t="s">
        <v>17</v>
      </c>
    </row>
    <row r="329" spans="1:14">
      <c r="A329" t="s">
        <v>1193</v>
      </c>
      <c r="B329" t="s">
        <v>1194</v>
      </c>
      <c r="C329" t="s">
        <v>18</v>
      </c>
      <c r="D329" t="s">
        <v>167</v>
      </c>
      <c r="E329">
        <v>75</v>
      </c>
      <c r="F329" t="s">
        <v>1137</v>
      </c>
      <c r="G329" t="s">
        <v>200</v>
      </c>
      <c r="H329" t="s">
        <v>1195</v>
      </c>
      <c r="K329" t="s">
        <v>1196</v>
      </c>
      <c r="L329" t="s">
        <v>17</v>
      </c>
    </row>
    <row r="330" spans="1:14">
      <c r="A330" t="s">
        <v>1281</v>
      </c>
      <c r="B330" t="s">
        <v>1282</v>
      </c>
      <c r="C330" t="s">
        <v>18</v>
      </c>
      <c r="D330" t="s">
        <v>62</v>
      </c>
      <c r="E330">
        <v>75</v>
      </c>
      <c r="F330" t="s">
        <v>1137</v>
      </c>
      <c r="G330" t="s">
        <v>399</v>
      </c>
      <c r="H330" t="s">
        <v>1283</v>
      </c>
      <c r="K330" t="s">
        <v>1284</v>
      </c>
      <c r="L330" t="s">
        <v>17</v>
      </c>
    </row>
    <row r="331" spans="1:14">
      <c r="A331" t="s">
        <v>236</v>
      </c>
      <c r="B331" t="s">
        <v>237</v>
      </c>
      <c r="C331" t="s">
        <v>18</v>
      </c>
      <c r="D331" t="s">
        <v>62</v>
      </c>
      <c r="E331">
        <v>78</v>
      </c>
      <c r="F331" t="s">
        <v>157</v>
      </c>
      <c r="G331" t="s">
        <v>238</v>
      </c>
      <c r="H331" t="s">
        <v>239</v>
      </c>
      <c r="K331" t="s">
        <v>240</v>
      </c>
      <c r="L331" t="s">
        <v>17</v>
      </c>
      <c r="M331" t="str">
        <f>VLOOKUP(B331,[1]Data!$B:$K,10,FALSE)</f>
        <v>John H. Overton Lock and Dam</v>
      </c>
      <c r="N331" t="str">
        <f>VLOOKUP(B331,[1]Data!$B:$L,11,FALSE)</f>
        <v>CEMVK</v>
      </c>
    </row>
    <row r="332" spans="1:14">
      <c r="A332" t="s">
        <v>1322</v>
      </c>
      <c r="B332" t="s">
        <v>1323</v>
      </c>
      <c r="C332" t="s">
        <v>18</v>
      </c>
      <c r="D332" t="s">
        <v>62</v>
      </c>
      <c r="E332">
        <v>84</v>
      </c>
      <c r="F332" t="s">
        <v>1292</v>
      </c>
      <c r="G332" t="s">
        <v>211</v>
      </c>
      <c r="H332" t="s">
        <v>1324</v>
      </c>
      <c r="K332" t="s">
        <v>1299</v>
      </c>
      <c r="L332" t="s">
        <v>82</v>
      </c>
    </row>
    <row r="333" spans="1:14">
      <c r="A333" t="s">
        <v>935</v>
      </c>
      <c r="B333" t="s">
        <v>936</v>
      </c>
      <c r="C333" t="s">
        <v>18</v>
      </c>
      <c r="D333" t="s">
        <v>62</v>
      </c>
      <c r="E333">
        <v>93</v>
      </c>
      <c r="F333" t="s">
        <v>317</v>
      </c>
      <c r="G333" t="s">
        <v>399</v>
      </c>
      <c r="H333" t="s">
        <v>405</v>
      </c>
      <c r="K333" t="s">
        <v>937</v>
      </c>
      <c r="L333" t="s">
        <v>24</v>
      </c>
    </row>
    <row r="334" spans="1:14">
      <c r="A334" t="s">
        <v>1016</v>
      </c>
      <c r="B334" t="s">
        <v>1017</v>
      </c>
      <c r="C334" t="s">
        <v>18</v>
      </c>
      <c r="D334" t="s">
        <v>62</v>
      </c>
      <c r="E334">
        <v>96</v>
      </c>
      <c r="F334" t="s">
        <v>989</v>
      </c>
      <c r="G334" t="s">
        <v>211</v>
      </c>
      <c r="H334" t="s">
        <v>851</v>
      </c>
      <c r="K334" t="s">
        <v>1011</v>
      </c>
      <c r="L334" t="s">
        <v>17</v>
      </c>
      <c r="M334" t="str">
        <f>VLOOKUP(B334,[1]Data!$B:$K,10,FALSE)</f>
        <v>John T. Myers Lock and Dam</v>
      </c>
      <c r="N334" t="str">
        <f>VLOOKUP(B334,[1]Data!$B:$L,11,FALSE)</f>
        <v>CELRL</v>
      </c>
    </row>
    <row r="335" spans="1:14">
      <c r="A335" t="s">
        <v>1296</v>
      </c>
      <c r="B335" t="s">
        <v>1297</v>
      </c>
      <c r="C335" t="s">
        <v>18</v>
      </c>
      <c r="D335" t="s">
        <v>62</v>
      </c>
      <c r="E335">
        <v>105</v>
      </c>
      <c r="F335" t="s">
        <v>1292</v>
      </c>
      <c r="G335" t="s">
        <v>190</v>
      </c>
      <c r="H335" t="s">
        <v>1298</v>
      </c>
      <c r="K335" t="s">
        <v>1299</v>
      </c>
      <c r="L335" t="s">
        <v>82</v>
      </c>
    </row>
    <row r="336" spans="1:14">
      <c r="A336" t="s">
        <v>1032</v>
      </c>
      <c r="B336" t="s">
        <v>1033</v>
      </c>
      <c r="C336" t="s">
        <v>18</v>
      </c>
      <c r="D336" t="s">
        <v>167</v>
      </c>
      <c r="E336">
        <v>600</v>
      </c>
      <c r="F336" t="s">
        <v>989</v>
      </c>
      <c r="G336" t="s">
        <v>200</v>
      </c>
      <c r="H336" t="s">
        <v>1034</v>
      </c>
      <c r="K336" t="s">
        <v>1035</v>
      </c>
      <c r="L336" t="s">
        <v>4</v>
      </c>
    </row>
    <row r="337" spans="1:16">
      <c r="A337" t="s">
        <v>250</v>
      </c>
      <c r="B337" t="s">
        <v>251</v>
      </c>
      <c r="C337" t="s">
        <v>253</v>
      </c>
      <c r="D337" t="s">
        <v>1369</v>
      </c>
      <c r="E337">
        <v>400</v>
      </c>
      <c r="F337" t="s">
        <v>157</v>
      </c>
      <c r="G337" t="s">
        <v>14</v>
      </c>
      <c r="H337" t="s">
        <v>77</v>
      </c>
      <c r="K337" t="s">
        <v>252</v>
      </c>
      <c r="L337" t="s">
        <v>24</v>
      </c>
      <c r="P337" t="s">
        <v>254</v>
      </c>
    </row>
    <row r="338" spans="1:16">
      <c r="A338" t="s">
        <v>270</v>
      </c>
      <c r="B338" t="s">
        <v>271</v>
      </c>
      <c r="C338" t="s">
        <v>253</v>
      </c>
      <c r="D338" t="s">
        <v>1369</v>
      </c>
      <c r="E338">
        <v>1300</v>
      </c>
      <c r="F338" t="s">
        <v>157</v>
      </c>
      <c r="G338" t="s">
        <v>14</v>
      </c>
      <c r="H338" t="s">
        <v>272</v>
      </c>
      <c r="K338" t="s">
        <v>273</v>
      </c>
      <c r="L338" t="s">
        <v>17</v>
      </c>
      <c r="P338" t="s">
        <v>254</v>
      </c>
    </row>
    <row r="339" spans="1:16">
      <c r="A339" t="s">
        <v>316</v>
      </c>
      <c r="B339" t="s">
        <v>318</v>
      </c>
      <c r="C339" t="s">
        <v>253</v>
      </c>
      <c r="D339" t="s">
        <v>1369</v>
      </c>
      <c r="E339">
        <v>1100</v>
      </c>
      <c r="F339" t="s">
        <v>317</v>
      </c>
      <c r="G339" t="s">
        <v>247</v>
      </c>
      <c r="H339" t="s">
        <v>319</v>
      </c>
      <c r="K339" t="s">
        <v>320</v>
      </c>
      <c r="L339" t="s">
        <v>17</v>
      </c>
      <c r="P339" t="s">
        <v>254</v>
      </c>
    </row>
    <row r="340" spans="1:16">
      <c r="A340" t="s">
        <v>321</v>
      </c>
      <c r="B340" t="s">
        <v>322</v>
      </c>
      <c r="C340" t="s">
        <v>253</v>
      </c>
      <c r="D340" t="s">
        <v>1369</v>
      </c>
      <c r="E340">
        <v>300</v>
      </c>
      <c r="F340" t="s">
        <v>317</v>
      </c>
      <c r="G340" t="s">
        <v>216</v>
      </c>
      <c r="H340" t="s">
        <v>323</v>
      </c>
      <c r="K340" t="s">
        <v>324</v>
      </c>
      <c r="L340" t="s">
        <v>17</v>
      </c>
      <c r="P340" t="s">
        <v>254</v>
      </c>
    </row>
    <row r="341" spans="1:16">
      <c r="A341" t="s">
        <v>337</v>
      </c>
      <c r="B341" t="s">
        <v>338</v>
      </c>
      <c r="C341" t="s">
        <v>253</v>
      </c>
      <c r="D341" t="s">
        <v>1369</v>
      </c>
      <c r="E341">
        <v>150</v>
      </c>
      <c r="F341" t="s">
        <v>317</v>
      </c>
      <c r="G341" t="s">
        <v>216</v>
      </c>
      <c r="H341" t="s">
        <v>339</v>
      </c>
      <c r="K341" t="s">
        <v>340</v>
      </c>
      <c r="L341" t="s">
        <v>17</v>
      </c>
      <c r="P341" t="s">
        <v>254</v>
      </c>
    </row>
    <row r="342" spans="1:16">
      <c r="A342" t="s">
        <v>341</v>
      </c>
      <c r="B342" t="s">
        <v>342</v>
      </c>
      <c r="C342" t="s">
        <v>253</v>
      </c>
      <c r="D342" t="s">
        <v>1369</v>
      </c>
      <c r="E342">
        <v>1351</v>
      </c>
      <c r="F342" t="s">
        <v>317</v>
      </c>
      <c r="G342" t="s">
        <v>14</v>
      </c>
      <c r="H342" t="s">
        <v>343</v>
      </c>
      <c r="K342" t="s">
        <v>344</v>
      </c>
      <c r="L342" t="s">
        <v>17</v>
      </c>
      <c r="P342" t="s">
        <v>345</v>
      </c>
    </row>
    <row r="343" spans="1:16">
      <c r="A343" t="s">
        <v>354</v>
      </c>
      <c r="B343" t="s">
        <v>355</v>
      </c>
      <c r="C343" t="s">
        <v>253</v>
      </c>
      <c r="D343" t="s">
        <v>1369</v>
      </c>
      <c r="E343">
        <v>335</v>
      </c>
      <c r="F343" t="s">
        <v>317</v>
      </c>
      <c r="G343" t="s">
        <v>301</v>
      </c>
      <c r="H343" t="s">
        <v>356</v>
      </c>
      <c r="K343" t="s">
        <v>357</v>
      </c>
      <c r="L343" t="s">
        <v>4</v>
      </c>
      <c r="P343" t="s">
        <v>358</v>
      </c>
    </row>
    <row r="344" spans="1:16">
      <c r="A344" t="s">
        <v>368</v>
      </c>
      <c r="B344" t="s">
        <v>369</v>
      </c>
      <c r="C344" t="s">
        <v>253</v>
      </c>
      <c r="D344" t="s">
        <v>1369</v>
      </c>
      <c r="E344">
        <v>1062</v>
      </c>
      <c r="F344" t="s">
        <v>317</v>
      </c>
      <c r="G344" t="s">
        <v>370</v>
      </c>
      <c r="H344" t="s">
        <v>371</v>
      </c>
      <c r="K344" t="s">
        <v>372</v>
      </c>
      <c r="L344" t="s">
        <v>17</v>
      </c>
      <c r="P344" t="s">
        <v>254</v>
      </c>
    </row>
    <row r="345" spans="1:16">
      <c r="A345" t="s">
        <v>373</v>
      </c>
      <c r="B345" t="s">
        <v>374</v>
      </c>
      <c r="C345" t="s">
        <v>253</v>
      </c>
      <c r="D345" t="s">
        <v>1369</v>
      </c>
      <c r="E345">
        <v>250</v>
      </c>
      <c r="F345" t="s">
        <v>317</v>
      </c>
      <c r="G345" t="s">
        <v>206</v>
      </c>
      <c r="H345" t="s">
        <v>375</v>
      </c>
      <c r="K345" t="s">
        <v>376</v>
      </c>
      <c r="L345" t="s">
        <v>17</v>
      </c>
      <c r="P345" t="s">
        <v>377</v>
      </c>
    </row>
    <row r="346" spans="1:16">
      <c r="A346" t="s">
        <v>386</v>
      </c>
      <c r="B346" t="s">
        <v>387</v>
      </c>
      <c r="C346" t="s">
        <v>253</v>
      </c>
      <c r="D346" t="s">
        <v>1369</v>
      </c>
      <c r="E346">
        <v>15</v>
      </c>
      <c r="F346" t="s">
        <v>317</v>
      </c>
      <c r="G346" t="s">
        <v>190</v>
      </c>
      <c r="H346" t="s">
        <v>388</v>
      </c>
      <c r="K346" t="s">
        <v>389</v>
      </c>
      <c r="L346" t="s">
        <v>17</v>
      </c>
      <c r="P346" t="s">
        <v>254</v>
      </c>
    </row>
    <row r="347" spans="1:16">
      <c r="A347" t="s">
        <v>407</v>
      </c>
      <c r="B347" t="s">
        <v>408</v>
      </c>
      <c r="C347" t="s">
        <v>253</v>
      </c>
      <c r="D347" t="s">
        <v>1369</v>
      </c>
      <c r="E347">
        <v>331</v>
      </c>
      <c r="F347" t="s">
        <v>317</v>
      </c>
      <c r="G347" t="s">
        <v>370</v>
      </c>
      <c r="H347" t="s">
        <v>409</v>
      </c>
      <c r="K347" t="s">
        <v>372</v>
      </c>
      <c r="L347" t="s">
        <v>17</v>
      </c>
      <c r="P347" t="s">
        <v>254</v>
      </c>
    </row>
    <row r="348" spans="1:16">
      <c r="A348" t="s">
        <v>412</v>
      </c>
      <c r="B348" t="s">
        <v>413</v>
      </c>
      <c r="C348" t="s">
        <v>253</v>
      </c>
      <c r="D348" t="s">
        <v>1369</v>
      </c>
      <c r="E348">
        <v>600</v>
      </c>
      <c r="F348" t="s">
        <v>317</v>
      </c>
      <c r="G348" t="s">
        <v>414</v>
      </c>
      <c r="H348" t="s">
        <v>415</v>
      </c>
      <c r="K348" t="s">
        <v>416</v>
      </c>
      <c r="L348" t="s">
        <v>17</v>
      </c>
      <c r="P348" t="s">
        <v>417</v>
      </c>
    </row>
    <row r="349" spans="1:16">
      <c r="A349" t="s">
        <v>437</v>
      </c>
      <c r="B349" t="s">
        <v>438</v>
      </c>
      <c r="C349" t="s">
        <v>253</v>
      </c>
      <c r="D349" t="s">
        <v>1369</v>
      </c>
      <c r="E349">
        <v>1000</v>
      </c>
      <c r="F349" t="s">
        <v>317</v>
      </c>
      <c r="G349" t="s">
        <v>216</v>
      </c>
      <c r="H349" t="s">
        <v>439</v>
      </c>
      <c r="K349" t="s">
        <v>440</v>
      </c>
      <c r="L349" t="s">
        <v>17</v>
      </c>
      <c r="P349" t="s">
        <v>254</v>
      </c>
    </row>
    <row r="350" spans="1:16">
      <c r="A350" t="s">
        <v>446</v>
      </c>
      <c r="B350" t="s">
        <v>447</v>
      </c>
      <c r="C350" t="s">
        <v>253</v>
      </c>
      <c r="D350" t="s">
        <v>1369</v>
      </c>
      <c r="E350">
        <v>700</v>
      </c>
      <c r="F350" t="s">
        <v>317</v>
      </c>
      <c r="G350" t="s">
        <v>370</v>
      </c>
      <c r="H350" t="s">
        <v>448</v>
      </c>
      <c r="K350" t="s">
        <v>372</v>
      </c>
      <c r="L350" t="s">
        <v>17</v>
      </c>
      <c r="P350" t="s">
        <v>358</v>
      </c>
    </row>
    <row r="351" spans="1:16">
      <c r="A351" t="s">
        <v>463</v>
      </c>
      <c r="B351" t="s">
        <v>464</v>
      </c>
      <c r="C351" t="s">
        <v>253</v>
      </c>
      <c r="D351" t="s">
        <v>1369</v>
      </c>
      <c r="E351">
        <v>1270</v>
      </c>
      <c r="F351" t="s">
        <v>317</v>
      </c>
      <c r="G351" t="s">
        <v>14</v>
      </c>
      <c r="H351" t="s">
        <v>465</v>
      </c>
      <c r="K351" t="s">
        <v>466</v>
      </c>
      <c r="L351" t="s">
        <v>17</v>
      </c>
      <c r="P351" t="s">
        <v>345</v>
      </c>
    </row>
    <row r="352" spans="1:16">
      <c r="A352" t="s">
        <v>510</v>
      </c>
      <c r="B352" t="s">
        <v>511</v>
      </c>
      <c r="C352" t="s">
        <v>253</v>
      </c>
      <c r="D352" t="s">
        <v>1369</v>
      </c>
      <c r="E352">
        <v>500</v>
      </c>
      <c r="F352" t="s">
        <v>317</v>
      </c>
      <c r="G352" t="s">
        <v>14</v>
      </c>
      <c r="H352" t="s">
        <v>115</v>
      </c>
      <c r="K352" t="s">
        <v>512</v>
      </c>
      <c r="L352" t="s">
        <v>4</v>
      </c>
      <c r="P352" t="s">
        <v>377</v>
      </c>
    </row>
    <row r="353" spans="1:16">
      <c r="A353" t="s">
        <v>526</v>
      </c>
      <c r="B353" t="s">
        <v>527</v>
      </c>
      <c r="C353" t="s">
        <v>253</v>
      </c>
      <c r="D353" t="s">
        <v>1369</v>
      </c>
      <c r="E353">
        <v>150</v>
      </c>
      <c r="F353" t="s">
        <v>317</v>
      </c>
      <c r="G353" t="s">
        <v>528</v>
      </c>
      <c r="H353" t="s">
        <v>529</v>
      </c>
      <c r="K353" t="s">
        <v>530</v>
      </c>
      <c r="L353" t="s">
        <v>17</v>
      </c>
      <c r="P353" t="s">
        <v>254</v>
      </c>
    </row>
    <row r="354" spans="1:16">
      <c r="A354" t="s">
        <v>538</v>
      </c>
      <c r="B354" t="s">
        <v>539</v>
      </c>
      <c r="C354" t="s">
        <v>253</v>
      </c>
      <c r="D354" t="s">
        <v>1369</v>
      </c>
      <c r="E354">
        <v>1000</v>
      </c>
      <c r="F354" t="s">
        <v>317</v>
      </c>
      <c r="G354" t="s">
        <v>164</v>
      </c>
      <c r="H354" t="s">
        <v>540</v>
      </c>
      <c r="I354">
        <f>VLOOKUP(B354,[1]Data!$B:$G,6,FALSE)</f>
        <v>47.939424000000002</v>
      </c>
      <c r="J354">
        <f>VLOOKUP(B354,[1]Data!$B:$H,7,FALSE)</f>
        <v>-119.013763</v>
      </c>
      <c r="K354" t="s">
        <v>381</v>
      </c>
      <c r="L354" t="s">
        <v>24</v>
      </c>
      <c r="P354" t="s">
        <v>377</v>
      </c>
    </row>
    <row r="355" spans="1:16">
      <c r="A355" t="s">
        <v>552</v>
      </c>
      <c r="B355" t="s">
        <v>553</v>
      </c>
      <c r="C355" t="s">
        <v>253</v>
      </c>
      <c r="D355" t="s">
        <v>1369</v>
      </c>
      <c r="E355">
        <v>500</v>
      </c>
      <c r="F355" t="s">
        <v>317</v>
      </c>
      <c r="G355" t="s">
        <v>14</v>
      </c>
      <c r="H355" t="s">
        <v>15</v>
      </c>
      <c r="K355" t="s">
        <v>554</v>
      </c>
      <c r="L355" t="s">
        <v>17</v>
      </c>
      <c r="P355" t="s">
        <v>377</v>
      </c>
    </row>
    <row r="356" spans="1:16">
      <c r="A356" t="s">
        <v>559</v>
      </c>
      <c r="B356" t="s">
        <v>560</v>
      </c>
      <c r="C356" t="s">
        <v>253</v>
      </c>
      <c r="D356" t="s">
        <v>1369</v>
      </c>
      <c r="E356">
        <v>750</v>
      </c>
      <c r="F356" t="s">
        <v>317</v>
      </c>
      <c r="G356" t="s">
        <v>247</v>
      </c>
      <c r="H356" t="s">
        <v>319</v>
      </c>
      <c r="K356" t="s">
        <v>561</v>
      </c>
      <c r="L356" t="s">
        <v>17</v>
      </c>
      <c r="P356" t="s">
        <v>254</v>
      </c>
    </row>
    <row r="357" spans="1:16">
      <c r="A357" t="s">
        <v>565</v>
      </c>
      <c r="B357" t="s">
        <v>566</v>
      </c>
      <c r="C357" t="s">
        <v>253</v>
      </c>
      <c r="D357" t="s">
        <v>1369</v>
      </c>
      <c r="E357">
        <v>1000</v>
      </c>
      <c r="F357" t="s">
        <v>317</v>
      </c>
      <c r="G357" t="s">
        <v>14</v>
      </c>
      <c r="H357" t="s">
        <v>352</v>
      </c>
      <c r="K357" t="s">
        <v>567</v>
      </c>
      <c r="L357" t="s">
        <v>17</v>
      </c>
      <c r="P357" t="s">
        <v>254</v>
      </c>
    </row>
    <row r="358" spans="1:16">
      <c r="A358" t="s">
        <v>572</v>
      </c>
      <c r="B358" t="s">
        <v>573</v>
      </c>
      <c r="C358" t="s">
        <v>253</v>
      </c>
      <c r="D358" t="s">
        <v>1369</v>
      </c>
      <c r="E358">
        <v>450</v>
      </c>
      <c r="F358" t="s">
        <v>317</v>
      </c>
      <c r="G358" t="s">
        <v>216</v>
      </c>
      <c r="H358" t="s">
        <v>217</v>
      </c>
      <c r="K358" t="s">
        <v>574</v>
      </c>
      <c r="L358" t="s">
        <v>17</v>
      </c>
      <c r="P358" t="s">
        <v>254</v>
      </c>
    </row>
    <row r="359" spans="1:16">
      <c r="A359" t="s">
        <v>575</v>
      </c>
      <c r="B359" t="s">
        <v>576</v>
      </c>
      <c r="C359" t="s">
        <v>253</v>
      </c>
      <c r="D359" t="s">
        <v>1369</v>
      </c>
      <c r="E359">
        <v>250</v>
      </c>
      <c r="F359" t="s">
        <v>317</v>
      </c>
      <c r="G359" t="s">
        <v>216</v>
      </c>
      <c r="H359" t="s">
        <v>439</v>
      </c>
      <c r="K359" t="s">
        <v>577</v>
      </c>
      <c r="L359" t="s">
        <v>17</v>
      </c>
      <c r="P359" t="s">
        <v>377</v>
      </c>
    </row>
    <row r="360" spans="1:16">
      <c r="A360" t="s">
        <v>578</v>
      </c>
      <c r="B360" t="s">
        <v>579</v>
      </c>
      <c r="C360" t="s">
        <v>253</v>
      </c>
      <c r="D360" t="s">
        <v>1369</v>
      </c>
      <c r="E360">
        <v>600</v>
      </c>
      <c r="F360" t="s">
        <v>317</v>
      </c>
      <c r="G360" t="s">
        <v>164</v>
      </c>
      <c r="H360" t="s">
        <v>580</v>
      </c>
      <c r="K360" t="s">
        <v>581</v>
      </c>
      <c r="L360" t="s">
        <v>17</v>
      </c>
      <c r="P360" t="s">
        <v>358</v>
      </c>
    </row>
    <row r="361" spans="1:16">
      <c r="A361" t="s">
        <v>582</v>
      </c>
      <c r="B361" t="s">
        <v>583</v>
      </c>
      <c r="C361" t="s">
        <v>253</v>
      </c>
      <c r="D361" t="s">
        <v>1369</v>
      </c>
      <c r="E361">
        <v>300</v>
      </c>
      <c r="F361" t="s">
        <v>317</v>
      </c>
      <c r="G361" t="s">
        <v>37</v>
      </c>
      <c r="H361" t="s">
        <v>584</v>
      </c>
      <c r="K361" t="s">
        <v>585</v>
      </c>
      <c r="L361" t="s">
        <v>17</v>
      </c>
      <c r="P361" t="s">
        <v>345</v>
      </c>
    </row>
    <row r="362" spans="1:16">
      <c r="A362" t="s">
        <v>590</v>
      </c>
      <c r="B362" t="s">
        <v>591</v>
      </c>
      <c r="C362" t="s">
        <v>253</v>
      </c>
      <c r="D362" t="s">
        <v>1369</v>
      </c>
      <c r="E362">
        <v>150</v>
      </c>
      <c r="F362" t="s">
        <v>317</v>
      </c>
      <c r="G362" t="s">
        <v>121</v>
      </c>
      <c r="H362" t="s">
        <v>592</v>
      </c>
      <c r="K362" t="s">
        <v>593</v>
      </c>
      <c r="L362" t="s">
        <v>17</v>
      </c>
      <c r="P362" t="s">
        <v>377</v>
      </c>
    </row>
    <row r="363" spans="1:16">
      <c r="A363" t="s">
        <v>597</v>
      </c>
      <c r="B363" t="s">
        <v>598</v>
      </c>
      <c r="C363" t="s">
        <v>253</v>
      </c>
      <c r="D363" t="s">
        <v>1369</v>
      </c>
      <c r="E363">
        <v>840</v>
      </c>
      <c r="F363" t="s">
        <v>317</v>
      </c>
      <c r="G363" t="s">
        <v>247</v>
      </c>
      <c r="H363" t="s">
        <v>319</v>
      </c>
      <c r="K363" t="s">
        <v>599</v>
      </c>
      <c r="L363" t="s">
        <v>17</v>
      </c>
      <c r="P363" t="s">
        <v>254</v>
      </c>
    </row>
    <row r="364" spans="1:16">
      <c r="A364" t="s">
        <v>610</v>
      </c>
      <c r="B364" t="s">
        <v>611</v>
      </c>
      <c r="C364" t="s">
        <v>253</v>
      </c>
      <c r="D364" t="s">
        <v>1369</v>
      </c>
      <c r="E364">
        <v>390</v>
      </c>
      <c r="F364" t="s">
        <v>317</v>
      </c>
      <c r="G364" t="s">
        <v>370</v>
      </c>
      <c r="H364" t="s">
        <v>409</v>
      </c>
      <c r="K364" t="s">
        <v>372</v>
      </c>
      <c r="L364" t="s">
        <v>17</v>
      </c>
      <c r="P364" t="s">
        <v>254</v>
      </c>
    </row>
    <row r="365" spans="1:16">
      <c r="A365" t="s">
        <v>612</v>
      </c>
      <c r="B365" t="s">
        <v>613</v>
      </c>
      <c r="C365" t="s">
        <v>253</v>
      </c>
      <c r="D365" t="s">
        <v>1369</v>
      </c>
      <c r="E365">
        <v>2000</v>
      </c>
      <c r="F365" t="s">
        <v>317</v>
      </c>
      <c r="G365" t="s">
        <v>528</v>
      </c>
      <c r="H365" t="s">
        <v>614</v>
      </c>
      <c r="K365" t="s">
        <v>615</v>
      </c>
      <c r="L365" t="s">
        <v>17</v>
      </c>
      <c r="P365" t="s">
        <v>254</v>
      </c>
    </row>
    <row r="366" spans="1:16">
      <c r="A366" t="s">
        <v>616</v>
      </c>
      <c r="B366" t="s">
        <v>617</v>
      </c>
      <c r="C366" t="s">
        <v>253</v>
      </c>
      <c r="D366" t="s">
        <v>1369</v>
      </c>
      <c r="E366">
        <v>2000</v>
      </c>
      <c r="F366" t="s">
        <v>317</v>
      </c>
      <c r="G366" t="s">
        <v>164</v>
      </c>
      <c r="H366" t="s">
        <v>618</v>
      </c>
      <c r="K366" t="s">
        <v>619</v>
      </c>
      <c r="L366" t="s">
        <v>17</v>
      </c>
      <c r="P366" t="s">
        <v>417</v>
      </c>
    </row>
    <row r="367" spans="1:16">
      <c r="A367" t="s">
        <v>635</v>
      </c>
      <c r="B367" t="s">
        <v>636</v>
      </c>
      <c r="C367" t="s">
        <v>253</v>
      </c>
      <c r="D367" t="s">
        <v>1369</v>
      </c>
      <c r="E367">
        <v>400</v>
      </c>
      <c r="F367" t="s">
        <v>317</v>
      </c>
      <c r="G367" t="s">
        <v>216</v>
      </c>
      <c r="H367" t="s">
        <v>637</v>
      </c>
      <c r="K367" t="s">
        <v>638</v>
      </c>
      <c r="L367" t="s">
        <v>17</v>
      </c>
      <c r="P367" t="s">
        <v>254</v>
      </c>
    </row>
    <row r="368" spans="1:16">
      <c r="A368" t="s">
        <v>657</v>
      </c>
      <c r="B368" t="s">
        <v>658</v>
      </c>
      <c r="C368" t="s">
        <v>253</v>
      </c>
      <c r="D368" t="s">
        <v>1369</v>
      </c>
      <c r="E368">
        <v>250</v>
      </c>
      <c r="F368" t="s">
        <v>317</v>
      </c>
      <c r="G368" t="s">
        <v>27</v>
      </c>
      <c r="H368" t="s">
        <v>659</v>
      </c>
      <c r="K368" t="s">
        <v>660</v>
      </c>
      <c r="L368" t="s">
        <v>17</v>
      </c>
      <c r="P368" t="s">
        <v>254</v>
      </c>
    </row>
    <row r="369" spans="1:16">
      <c r="A369" t="s">
        <v>679</v>
      </c>
      <c r="B369" t="s">
        <v>680</v>
      </c>
      <c r="C369" t="s">
        <v>253</v>
      </c>
      <c r="D369" t="s">
        <v>1369</v>
      </c>
      <c r="E369">
        <v>750</v>
      </c>
      <c r="F369" t="s">
        <v>317</v>
      </c>
      <c r="G369" t="s">
        <v>247</v>
      </c>
      <c r="H369" t="s">
        <v>681</v>
      </c>
      <c r="K369" t="s">
        <v>682</v>
      </c>
      <c r="L369" t="s">
        <v>17</v>
      </c>
      <c r="P369" t="s">
        <v>254</v>
      </c>
    </row>
    <row r="370" spans="1:16">
      <c r="A370" t="s">
        <v>702</v>
      </c>
      <c r="B370" t="s">
        <v>703</v>
      </c>
      <c r="C370" t="s">
        <v>253</v>
      </c>
      <c r="D370" t="s">
        <v>1369</v>
      </c>
      <c r="E370">
        <v>1232</v>
      </c>
      <c r="F370" t="s">
        <v>317</v>
      </c>
      <c r="G370" t="s">
        <v>14</v>
      </c>
      <c r="H370" t="s">
        <v>115</v>
      </c>
      <c r="K370" t="s">
        <v>704</v>
      </c>
      <c r="L370" t="s">
        <v>17</v>
      </c>
      <c r="P370" t="s">
        <v>345</v>
      </c>
    </row>
    <row r="371" spans="1:16">
      <c r="A371" t="s">
        <v>718</v>
      </c>
      <c r="B371" t="s">
        <v>719</v>
      </c>
      <c r="C371" t="s">
        <v>253</v>
      </c>
      <c r="D371" t="s">
        <v>1369</v>
      </c>
      <c r="E371">
        <v>750</v>
      </c>
      <c r="F371" t="s">
        <v>317</v>
      </c>
      <c r="G371" t="s">
        <v>247</v>
      </c>
      <c r="H371" t="s">
        <v>319</v>
      </c>
      <c r="K371" t="s">
        <v>720</v>
      </c>
      <c r="L371" t="s">
        <v>17</v>
      </c>
      <c r="P371" t="s">
        <v>254</v>
      </c>
    </row>
    <row r="372" spans="1:16">
      <c r="A372" t="s">
        <v>721</v>
      </c>
      <c r="B372" t="s">
        <v>722</v>
      </c>
      <c r="C372" t="s">
        <v>253</v>
      </c>
      <c r="D372" t="s">
        <v>1369</v>
      </c>
      <c r="E372">
        <v>1500</v>
      </c>
      <c r="F372" t="s">
        <v>317</v>
      </c>
      <c r="G372" t="s">
        <v>164</v>
      </c>
      <c r="H372" t="s">
        <v>723</v>
      </c>
      <c r="K372" t="s">
        <v>724</v>
      </c>
      <c r="L372" t="s">
        <v>24</v>
      </c>
      <c r="P372" t="s">
        <v>254</v>
      </c>
    </row>
    <row r="373" spans="1:16">
      <c r="A373" t="s">
        <v>725</v>
      </c>
      <c r="B373" t="s">
        <v>726</v>
      </c>
      <c r="C373" t="s">
        <v>253</v>
      </c>
      <c r="D373" t="s">
        <v>1369</v>
      </c>
      <c r="E373">
        <v>600</v>
      </c>
      <c r="F373" t="s">
        <v>317</v>
      </c>
      <c r="G373" t="s">
        <v>370</v>
      </c>
      <c r="H373" t="s">
        <v>448</v>
      </c>
      <c r="K373" t="s">
        <v>372</v>
      </c>
      <c r="L373" t="s">
        <v>17</v>
      </c>
      <c r="P373" t="s">
        <v>358</v>
      </c>
    </row>
    <row r="374" spans="1:16">
      <c r="A374" t="s">
        <v>727</v>
      </c>
      <c r="B374" t="s">
        <v>728</v>
      </c>
      <c r="C374" t="s">
        <v>253</v>
      </c>
      <c r="D374" t="s">
        <v>1369</v>
      </c>
      <c r="E374">
        <v>309</v>
      </c>
      <c r="F374" t="s">
        <v>317</v>
      </c>
      <c r="G374" t="s">
        <v>370</v>
      </c>
      <c r="H374" t="s">
        <v>729</v>
      </c>
      <c r="K374" t="s">
        <v>372</v>
      </c>
      <c r="L374" t="s">
        <v>17</v>
      </c>
      <c r="P374" t="s">
        <v>358</v>
      </c>
    </row>
    <row r="375" spans="1:16">
      <c r="A375" t="s">
        <v>753</v>
      </c>
      <c r="B375" t="s">
        <v>754</v>
      </c>
      <c r="C375" t="s">
        <v>253</v>
      </c>
      <c r="D375" t="s">
        <v>1369</v>
      </c>
      <c r="E375">
        <v>800</v>
      </c>
      <c r="F375" t="s">
        <v>317</v>
      </c>
      <c r="G375" t="s">
        <v>755</v>
      </c>
      <c r="H375" t="s">
        <v>405</v>
      </c>
      <c r="K375" t="s">
        <v>406</v>
      </c>
      <c r="L375" t="s">
        <v>24</v>
      </c>
      <c r="P375" t="s">
        <v>417</v>
      </c>
    </row>
    <row r="376" spans="1:16">
      <c r="A376" t="s">
        <v>760</v>
      </c>
      <c r="B376" t="s">
        <v>761</v>
      </c>
      <c r="C376" t="s">
        <v>253</v>
      </c>
      <c r="D376" t="s">
        <v>1369</v>
      </c>
      <c r="E376">
        <v>600</v>
      </c>
      <c r="F376" t="s">
        <v>317</v>
      </c>
      <c r="G376" t="s">
        <v>14</v>
      </c>
      <c r="H376" t="s">
        <v>272</v>
      </c>
      <c r="K376" t="s">
        <v>762</v>
      </c>
      <c r="L376" t="s">
        <v>17</v>
      </c>
      <c r="P376" t="s">
        <v>358</v>
      </c>
    </row>
    <row r="377" spans="1:16">
      <c r="A377" t="s">
        <v>791</v>
      </c>
      <c r="B377" t="s">
        <v>792</v>
      </c>
      <c r="C377" t="s">
        <v>253</v>
      </c>
      <c r="D377" t="s">
        <v>1369</v>
      </c>
      <c r="E377">
        <v>1338</v>
      </c>
      <c r="F377" t="s">
        <v>317</v>
      </c>
      <c r="G377" t="s">
        <v>14</v>
      </c>
      <c r="H377" t="s">
        <v>343</v>
      </c>
      <c r="K377" t="s">
        <v>704</v>
      </c>
      <c r="L377" t="s">
        <v>17</v>
      </c>
      <c r="P377" t="s">
        <v>345</v>
      </c>
    </row>
    <row r="378" spans="1:16">
      <c r="A378" t="s">
        <v>797</v>
      </c>
      <c r="B378" t="s">
        <v>798</v>
      </c>
      <c r="C378" t="s">
        <v>253</v>
      </c>
      <c r="D378" t="s">
        <v>1369</v>
      </c>
      <c r="E378">
        <v>400</v>
      </c>
      <c r="F378" t="s">
        <v>317</v>
      </c>
      <c r="G378" t="s">
        <v>216</v>
      </c>
      <c r="H378" t="s">
        <v>217</v>
      </c>
      <c r="K378" t="s">
        <v>799</v>
      </c>
      <c r="L378" t="s">
        <v>17</v>
      </c>
      <c r="P378" t="s">
        <v>254</v>
      </c>
    </row>
    <row r="379" spans="1:16">
      <c r="A379" t="s">
        <v>875</v>
      </c>
      <c r="B379" t="s">
        <v>876</v>
      </c>
      <c r="C379" t="s">
        <v>253</v>
      </c>
      <c r="D379" t="s">
        <v>1369</v>
      </c>
      <c r="E379">
        <v>400</v>
      </c>
      <c r="F379" t="s">
        <v>317</v>
      </c>
      <c r="G379" t="s">
        <v>32</v>
      </c>
      <c r="H379" t="s">
        <v>877</v>
      </c>
      <c r="K379" t="s">
        <v>878</v>
      </c>
      <c r="L379" t="s">
        <v>17</v>
      </c>
    </row>
    <row r="380" spans="1:16">
      <c r="A380" t="s">
        <v>955</v>
      </c>
      <c r="B380" t="s">
        <v>956</v>
      </c>
      <c r="C380" t="s">
        <v>253</v>
      </c>
      <c r="D380" t="s">
        <v>1369</v>
      </c>
      <c r="E380">
        <v>240</v>
      </c>
      <c r="F380" t="s">
        <v>317</v>
      </c>
      <c r="G380" t="s">
        <v>195</v>
      </c>
      <c r="H380" t="s">
        <v>435</v>
      </c>
      <c r="K380" t="s">
        <v>664</v>
      </c>
      <c r="L380" t="s">
        <v>17</v>
      </c>
    </row>
    <row r="381" spans="1:16">
      <c r="A381" t="s">
        <v>1025</v>
      </c>
      <c r="B381" t="s">
        <v>1026</v>
      </c>
      <c r="C381" t="s">
        <v>253</v>
      </c>
      <c r="D381" t="s">
        <v>1369</v>
      </c>
      <c r="E381">
        <v>1000</v>
      </c>
      <c r="F381" t="s">
        <v>989</v>
      </c>
      <c r="G381" t="s">
        <v>301</v>
      </c>
      <c r="H381" t="s">
        <v>1027</v>
      </c>
      <c r="K381" t="s">
        <v>1011</v>
      </c>
      <c r="L381" t="s">
        <v>17</v>
      </c>
      <c r="P381" t="s">
        <v>254</v>
      </c>
    </row>
    <row r="382" spans="1:16">
      <c r="A382" t="s">
        <v>1036</v>
      </c>
      <c r="B382" t="s">
        <v>1037</v>
      </c>
      <c r="C382" t="s">
        <v>253</v>
      </c>
      <c r="D382" t="s">
        <v>1369</v>
      </c>
      <c r="E382">
        <v>393.3</v>
      </c>
      <c r="F382" t="s">
        <v>989</v>
      </c>
      <c r="G382" t="s">
        <v>121</v>
      </c>
      <c r="H382" t="s">
        <v>1038</v>
      </c>
      <c r="K382" t="s">
        <v>1039</v>
      </c>
      <c r="L382" t="s">
        <v>17</v>
      </c>
      <c r="P382" t="s">
        <v>254</v>
      </c>
    </row>
    <row r="383" spans="1:16">
      <c r="A383" t="s">
        <v>1065</v>
      </c>
      <c r="B383" t="s">
        <v>1066</v>
      </c>
      <c r="C383" t="s">
        <v>253</v>
      </c>
      <c r="D383" t="s">
        <v>1369</v>
      </c>
      <c r="E383">
        <v>400</v>
      </c>
      <c r="F383" t="s">
        <v>989</v>
      </c>
      <c r="G383" t="s">
        <v>27</v>
      </c>
      <c r="H383" t="s">
        <v>1067</v>
      </c>
      <c r="K383" t="s">
        <v>1068</v>
      </c>
      <c r="L383" t="s">
        <v>17</v>
      </c>
      <c r="P383" t="s">
        <v>254</v>
      </c>
    </row>
    <row r="384" spans="1:16">
      <c r="A384" t="s">
        <v>1080</v>
      </c>
      <c r="B384" t="s">
        <v>1081</v>
      </c>
      <c r="C384" t="s">
        <v>253</v>
      </c>
      <c r="D384" t="s">
        <v>1369</v>
      </c>
      <c r="E384">
        <v>240</v>
      </c>
      <c r="F384" t="s">
        <v>989</v>
      </c>
      <c r="G384" t="s">
        <v>195</v>
      </c>
      <c r="H384" t="s">
        <v>1082</v>
      </c>
      <c r="I384">
        <f>VLOOKUP(B384,[1]Data!$B:$G,6,FALSE)</f>
        <v>44.081442000000003</v>
      </c>
      <c r="J384">
        <f>VLOOKUP(B384,[1]Data!$B:$H,7,FALSE)</f>
        <v>-73.525133999999994</v>
      </c>
      <c r="K384" t="s">
        <v>1083</v>
      </c>
      <c r="L384" t="s">
        <v>17</v>
      </c>
    </row>
    <row r="385" spans="1:12">
      <c r="A385" t="s">
        <v>1214</v>
      </c>
      <c r="B385" t="s">
        <v>1215</v>
      </c>
      <c r="C385" t="s">
        <v>253</v>
      </c>
      <c r="D385" t="s">
        <v>1369</v>
      </c>
      <c r="E385">
        <v>1000</v>
      </c>
      <c r="F385" t="s">
        <v>1137</v>
      </c>
      <c r="G385" t="s">
        <v>301</v>
      </c>
      <c r="H385" t="s">
        <v>1216</v>
      </c>
      <c r="I385">
        <f>VLOOKUP(B385,[1]Data!$B:$G,6,FALSE)</f>
        <v>40.953136000000001</v>
      </c>
      <c r="J385">
        <f>VLOOKUP(B385,[1]Data!$B:$H,7,FALSE)</f>
        <v>-109.662305</v>
      </c>
      <c r="K385" t="s">
        <v>1217</v>
      </c>
      <c r="L385" t="s">
        <v>24</v>
      </c>
    </row>
  </sheetData>
  <autoFilter ref="A1:P385"/>
  <pageMargins left="0.7" right="0.7" top="0.75" bottom="0.75" header="0.3" footer="0.3"/>
  <customProperties>
    <customPr name="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Acronyms and Nomenclature</vt:lpstr>
      <vt:lpstr>Field Descriptions</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Johnson, Megan</cp:lastModifiedBy>
  <dcterms:created xsi:type="dcterms:W3CDTF">2021-07-02T19:13:20Z</dcterms:created>
  <dcterms:modified xsi:type="dcterms:W3CDTF">2021-07-02T20:25:31Z</dcterms:modified>
</cp:coreProperties>
</file>